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290"/>
  </bookViews>
  <sheets>
    <sheet name="Kaskaskia Overview" sheetId="1" r:id="rId1"/>
  </sheets>
  <definedNames>
    <definedName name="_AMO_UniqueIdentifier" hidden="1">"'c0f0cc30-87b8-4472-94ae-c4d0602ce229'"</definedName>
    <definedName name="_xlnm.Print_Area" localSheetId="0">'Kaskaskia Overview'!$A$4:$FM$41</definedName>
    <definedName name="_xlnm.Print_Titles" localSheetId="0">'Kaskaskia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EZ15" i="1"/>
  <c r="FL15" i="1"/>
  <c r="EN13" i="1"/>
  <c r="FH13" i="1"/>
  <c r="FI13" i="1" s="1"/>
  <c r="EV13" i="1"/>
  <c r="EW13" i="1" s="1"/>
  <c r="EO12" i="1"/>
  <c r="FL12" i="1"/>
  <c r="EZ12" i="1"/>
  <c r="EO11" i="1"/>
  <c r="FL11" i="1"/>
  <c r="EZ11" i="1"/>
  <c r="EO13" i="1"/>
  <c r="EZ13" i="1" l="1"/>
  <c r="FL13" i="1"/>
  <c r="DX11" i="1"/>
  <c r="DP32" i="1" l="1"/>
  <c r="DP14" i="1"/>
  <c r="DQ14" i="1" s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C12" i="1" s="1"/>
  <c r="EB11" i="1"/>
  <c r="EC11" i="1" l="1"/>
  <c r="EC16" i="1"/>
  <c r="EB13" i="1"/>
  <c r="EC13" i="1" l="1"/>
  <c r="DL13" i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5" i="1"/>
  <c r="DQ16" i="1"/>
  <c r="DP31" i="1"/>
  <c r="DE14" i="1"/>
  <c r="DQ12" i="1"/>
  <c r="DQ11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6" i="1" l="1"/>
  <c r="CS14" i="1"/>
  <c r="DE15" i="1"/>
  <c r="DD13" i="1"/>
  <c r="DE11" i="1"/>
  <c r="DE12" i="1"/>
  <c r="DE13" i="1" l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S15" i="1" s="1"/>
  <c r="CN13" i="1"/>
  <c r="CR13" i="1" s="1"/>
  <c r="CR12" i="1"/>
  <c r="CS12" i="1" s="1"/>
  <c r="CR11" i="1"/>
  <c r="CS11" i="1" l="1"/>
  <c r="CS13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G13" i="1" s="1"/>
  <c r="CF12" i="1"/>
  <c r="CB11" i="1"/>
  <c r="CF11" i="1" s="1"/>
  <c r="CG12" i="1" l="1"/>
  <c r="CG16" i="1"/>
  <c r="CG11" i="1"/>
  <c r="BP11" i="1" l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T31" i="1"/>
  <c r="BU16" i="1"/>
  <c r="BU15" i="1"/>
  <c r="BT13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AW14" i="1"/>
  <c r="BI11" i="1"/>
  <c r="BI12" i="1"/>
  <c r="BI15" i="1"/>
  <c r="BI16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J16" i="1"/>
  <c r="AK16" i="1" s="1"/>
  <c r="AJ15" i="1"/>
  <c r="AK15" i="1" s="1"/>
  <c r="AJ13" i="1"/>
  <c r="AJ12" i="1"/>
  <c r="AJ11" i="1"/>
  <c r="X34" i="1"/>
  <c r="X30" i="1"/>
  <c r="X16" i="1"/>
  <c r="Y16" i="1" s="1"/>
  <c r="X15" i="1"/>
  <c r="Y15" i="1" s="1"/>
  <c r="X14" i="1"/>
  <c r="Y14" i="1" s="1"/>
  <c r="X13" i="1"/>
  <c r="X12" i="1"/>
  <c r="X11" i="1"/>
  <c r="L34" i="1"/>
  <c r="L30" i="1"/>
  <c r="L16" i="1"/>
  <c r="L15" i="1"/>
  <c r="M15" i="1" s="1"/>
  <c r="L14" i="1"/>
  <c r="M14" i="1" s="1"/>
  <c r="L13" i="1"/>
  <c r="L12" i="1"/>
  <c r="M12" i="1" s="1"/>
  <c r="L11" i="1"/>
  <c r="T31" i="1"/>
  <c r="X31" i="1" s="1"/>
  <c r="H31" i="1"/>
  <c r="L31" i="1" s="1"/>
  <c r="T29" i="1"/>
  <c r="X29" i="1" s="1"/>
  <c r="H29" i="1"/>
  <c r="L29" i="1" s="1"/>
  <c r="AW16" i="1" l="1"/>
  <c r="AW15" i="1"/>
  <c r="AW13" i="1"/>
  <c r="AW12" i="1"/>
  <c r="Y12" i="1"/>
  <c r="M16" i="1"/>
  <c r="AW11" i="1"/>
  <c r="M11" i="1"/>
  <c r="AK13" i="1"/>
  <c r="M13" i="1"/>
  <c r="AK12" i="1"/>
  <c r="Y11" i="1"/>
  <c r="Y13" i="1"/>
  <c r="AK11" i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<sst xmlns="http://schemas.openxmlformats.org/spreadsheetml/2006/main" count="886" uniqueCount="57">
  <si>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</si>
  <si>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</si>
  <si>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</si>
  <si>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</si>
  <si>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</si>
  <si>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</si>
  <si>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</si>
  <si>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</si>
  <si>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</si>
  <si>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</si>
  <si>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</si>
  <si>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</si>
  <si>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</si>
  <si>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</si>
  <si>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</si>
  <si>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</si>
  <si>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</si>
  <si>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</si>
  <si>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</si>
  <si>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</si>
  <si>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</si>
  <si>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</si>
  <si>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Kaskaskia College</t>
  </si>
  <si>
    <t>Kaskaskia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</si>
  <si>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</si>
  <si>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</si>
  <si>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</si>
  <si>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</si>
  <si>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</si>
  <si>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</si>
  <si>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</si>
  <si>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</si>
  <si>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</si>
  <si>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</si>
  <si>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</si>
  <si>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</si>
  <si>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</si>
  <si>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</si>
  <si>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</si>
  <si>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</si>
  <si>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Kaskaskia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</si>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</sst>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2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2" t="s">
        <v>40</v>
      </c>
      <c r="FA6" s="63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19</v>
      </c>
      <c r="C11" s="12"/>
      <c r="D11" s="14">
        <v>34</v>
      </c>
      <c r="E11" s="12"/>
      <c r="F11" s="14">
        <v>721</v>
      </c>
      <c r="G11" s="12"/>
      <c r="H11" s="14">
        <v>774</v>
      </c>
      <c r="I11" s="14"/>
      <c r="J11" s="14">
        <v>1007</v>
      </c>
      <c r="K11" s="12"/>
      <c r="L11" s="59">
        <f>H11/J11</f>
        <v>0.7686196623634558</v>
      </c>
      <c r="M11" s="15">
        <f t="shared" ref="M11:M16" si="0">L11-L29</f>
        <v>7.2238187524337749E-2</v>
      </c>
      <c r="N11" s="14">
        <v>96</v>
      </c>
      <c r="O11" s="12"/>
      <c r="P11" s="14">
        <v>37</v>
      </c>
      <c r="Q11" s="12"/>
      <c r="R11" s="14">
        <v>1014</v>
      </c>
      <c r="S11" s="12"/>
      <c r="T11" s="14">
        <v>1147</v>
      </c>
      <c r="U11" s="14"/>
      <c r="V11" s="14">
        <v>1457</v>
      </c>
      <c r="W11" s="12"/>
      <c r="X11" s="59">
        <f t="shared" ref="X11:X16" si="1">T11/V11</f>
        <v>0.78723404255319152</v>
      </c>
      <c r="Y11" s="15">
        <f t="shared" ref="Y11:Y16" si="2">X11-X29</f>
        <v>5.0040207418574956E-2</v>
      </c>
      <c r="Z11" s="13">
        <v>76</v>
      </c>
      <c r="AA11" s="13"/>
      <c r="AB11" s="13">
        <v>33</v>
      </c>
      <c r="AC11" s="13"/>
      <c r="AD11" s="13">
        <v>730</v>
      </c>
      <c r="AE11" s="13"/>
      <c r="AF11" s="13">
        <v>839</v>
      </c>
      <c r="AG11" s="13"/>
      <c r="AH11" s="13">
        <v>995</v>
      </c>
      <c r="AI11" s="13"/>
      <c r="AJ11" s="59">
        <f t="shared" ref="AJ11:AJ16" si="3">AF11/AH11</f>
        <v>0.84321608040201002</v>
      </c>
      <c r="AK11" s="15">
        <f>AJ11-AJ29</f>
        <v>5.3390832443032887E-2</v>
      </c>
      <c r="AL11" s="14">
        <v>79</v>
      </c>
      <c r="AM11" s="14"/>
      <c r="AN11" s="14">
        <v>41</v>
      </c>
      <c r="AO11" s="14"/>
      <c r="AP11" s="14">
        <v>913</v>
      </c>
      <c r="AQ11" s="14"/>
      <c r="AR11" s="14">
        <v>1033</v>
      </c>
      <c r="AS11" s="14"/>
      <c r="AT11" s="14">
        <v>1227</v>
      </c>
      <c r="AU11" s="15"/>
      <c r="AV11" s="59">
        <f t="shared" ref="AV11:AV16" si="4">AR11/AT11</f>
        <v>0.84189079054604732</v>
      </c>
      <c r="AW11" s="15">
        <f t="shared" ref="AW11:AW16" si="5">AV11-AV29</f>
        <v>4.711263354946027E-2</v>
      </c>
      <c r="AX11" s="64">
        <v>44</v>
      </c>
      <c r="AY11" s="64"/>
      <c r="AZ11" s="64">
        <v>36</v>
      </c>
      <c r="BA11" s="64"/>
      <c r="BB11" s="64">
        <v>491</v>
      </c>
      <c r="BC11" s="64"/>
      <c r="BD11" s="64">
        <f t="shared" ref="BD11" si="6">SUM(AZ11,BB11,AX11)</f>
        <v>571</v>
      </c>
      <c r="BE11" s="64"/>
      <c r="BF11" s="64">
        <v>716</v>
      </c>
      <c r="BG11" s="46"/>
      <c r="BH11" s="59">
        <f>BD11/BF11</f>
        <v>0.79748603351955305</v>
      </c>
      <c r="BI11" s="15">
        <f>BH11-BH29</f>
        <v>9.9665866742635334E-3</v>
      </c>
      <c r="BJ11" s="72">
        <v>33</v>
      </c>
      <c r="BK11" s="72"/>
      <c r="BL11" s="72">
        <v>18</v>
      </c>
      <c r="BM11" s="72"/>
      <c r="BN11" s="72">
        <v>369</v>
      </c>
      <c r="BO11" s="72"/>
      <c r="BP11" s="72">
        <f>SUM(BJ11,BL11,BN11)</f>
        <v>420</v>
      </c>
      <c r="BQ11" s="72"/>
      <c r="BR11" s="72">
        <v>574</v>
      </c>
      <c r="BS11" s="46"/>
      <c r="BT11" s="59">
        <f>BP11/BR11</f>
        <v>0.73170731707317072</v>
      </c>
      <c r="BU11" s="15">
        <f t="shared" ref="BU11:BU16" si="7">BT11-BT29</f>
        <v>-4.0070150152489714E-2</v>
      </c>
      <c r="BV11" s="72">
        <v>52</v>
      </c>
      <c r="BW11" s="72"/>
      <c r="BX11" s="72">
        <v>27</v>
      </c>
      <c r="BY11" s="72"/>
      <c r="BZ11" s="72">
        <v>468</v>
      </c>
      <c r="CA11" s="72"/>
      <c r="CB11" s="72">
        <f>SUM(BV11,BX11,BZ11)</f>
        <v>547</v>
      </c>
      <c r="CC11" s="72"/>
      <c r="CD11" s="72">
        <v>747</v>
      </c>
      <c r="CE11" s="46"/>
      <c r="CF11" s="59">
        <f>CB11/CD11</f>
        <v>0.7322623828647925</v>
      </c>
      <c r="CG11" s="15">
        <f t="shared" ref="CG11:CG16" si="8">CF11-CF29</f>
        <v>-1.8791847326001032E-2</v>
      </c>
      <c r="CH11" s="76">
        <v>49</v>
      </c>
      <c r="CI11" s="77"/>
      <c r="CJ11" s="76">
        <v>31</v>
      </c>
      <c r="CK11" s="77"/>
      <c r="CL11" s="76">
        <v>537</v>
      </c>
      <c r="CM11" s="77"/>
      <c r="CN11" s="75">
        <f t="shared" ref="CN11" si="9">SUM(CL11,CJ11,CH11)</f>
        <v>617</v>
      </c>
      <c r="CO11" s="75"/>
      <c r="CP11" s="76">
        <v>801</v>
      </c>
      <c r="CQ11" s="46"/>
      <c r="CR11" s="59">
        <f>CN11/CP11</f>
        <v>0.77028714107365792</v>
      </c>
      <c r="CS11" s="15">
        <f t="shared" ref="CS11:CS16" si="10">CR11-CR29</f>
        <v>2.5326500556938081E-3</v>
      </c>
      <c r="CT11" s="76">
        <v>44</v>
      </c>
      <c r="CU11" s="77"/>
      <c r="CV11" s="76">
        <v>29</v>
      </c>
      <c r="CW11" s="77"/>
      <c r="CX11" s="76">
        <v>502</v>
      </c>
      <c r="CY11" s="77"/>
      <c r="CZ11" s="75">
        <f t="shared" ref="CZ11" si="11">SUM(CX11,CV11,CT11)</f>
        <v>575</v>
      </c>
      <c r="DA11" s="75"/>
      <c r="DB11" s="76">
        <v>772</v>
      </c>
      <c r="DC11" s="46"/>
      <c r="DD11" s="59">
        <f>CZ11/DB11</f>
        <v>0.74481865284974091</v>
      </c>
      <c r="DE11" s="15">
        <f>DD11-DD29</f>
        <v>-3.1943450901360859E-2</v>
      </c>
      <c r="DF11" s="76">
        <v>36</v>
      </c>
      <c r="DG11" s="77"/>
      <c r="DH11" s="76">
        <v>24</v>
      </c>
      <c r="DI11" s="77"/>
      <c r="DJ11" s="76">
        <v>569</v>
      </c>
      <c r="DK11" s="77"/>
      <c r="DL11" s="75">
        <f t="shared" ref="DL11" si="12">SUM(DJ11,DH11,DF11)</f>
        <v>629</v>
      </c>
      <c r="DM11" s="75"/>
      <c r="DN11" s="76">
        <v>793</v>
      </c>
      <c r="DO11" s="46"/>
      <c r="DP11" s="59">
        <f t="shared" ref="DP11:DP16" si="13">DL11/DN11</f>
        <v>0.79319041614123587</v>
      </c>
      <c r="DQ11" s="15">
        <f t="shared" ref="DQ11:DQ16" si="14">DP11-DP29</f>
        <v>1.3964888469638725E-2</v>
      </c>
      <c r="DR11" s="76">
        <v>39</v>
      </c>
      <c r="DS11" s="77"/>
      <c r="DT11" s="76">
        <v>16</v>
      </c>
      <c r="DU11" s="77"/>
      <c r="DV11" s="76">
        <v>511</v>
      </c>
      <c r="DW11" s="77"/>
      <c r="DX11" s="75">
        <f t="shared" ref="DX11" si="15">SUM(DV11,DT11,DR11)</f>
        <v>566</v>
      </c>
      <c r="DY11" s="75"/>
      <c r="DZ11" s="76">
        <v>709</v>
      </c>
      <c r="EA11" s="46"/>
      <c r="EB11" s="59">
        <f>DX11/DZ11</f>
        <v>0.79830747531734836</v>
      </c>
      <c r="EC11" s="15">
        <f>EB11-EB29</f>
        <v>1.8617406404905612E-2</v>
      </c>
      <c r="ED11" s="76">
        <v>32</v>
      </c>
      <c r="EE11" s="77"/>
      <c r="EF11" s="76">
        <v>6</v>
      </c>
      <c r="EG11" s="77"/>
      <c r="EH11" s="76">
        <v>381</v>
      </c>
      <c r="EI11" s="77"/>
      <c r="EJ11" s="75">
        <f t="shared" ref="EJ11" si="16">SUM(EH11,EF11,ED11)</f>
        <v>419</v>
      </c>
      <c r="EK11" s="75"/>
      <c r="EL11" s="76">
        <v>497</v>
      </c>
      <c r="EM11" s="46"/>
      <c r="EN11" s="59">
        <f>EJ11/EL11</f>
        <v>0.84305835010060359</v>
      </c>
      <c r="EO11" s="15">
        <f>EN11-EN29</f>
        <v>4.2994210989999226E-2</v>
      </c>
      <c r="EP11" s="18">
        <f>ED11-DR11</f>
        <v>-7</v>
      </c>
      <c r="EQ11" s="59">
        <f>EP11/DR11</f>
        <v>-0.17948717948717949</v>
      </c>
      <c r="ER11" s="13">
        <f>EF11-DT11</f>
        <v>-10</v>
      </c>
      <c r="ES11" s="59">
        <f>ER11/DT11</f>
        <v>-0.625</v>
      </c>
      <c r="ET11" s="18">
        <f>EH11-DV11</f>
        <v>-130</v>
      </c>
      <c r="EU11" s="68">
        <f>ET11/DV11</f>
        <v>-0.25440313111545987</v>
      </c>
      <c r="EV11" s="13">
        <f>EJ11-DX11</f>
        <v>-147</v>
      </c>
      <c r="EW11" s="59">
        <f>EV11/DX11</f>
        <v>-0.25971731448763252</v>
      </c>
      <c r="EX11" s="13">
        <f>EL11-DZ11</f>
        <v>-212</v>
      </c>
      <c r="EY11" s="59">
        <f>EX11/DZ11</f>
        <v>-0.29901269393511987</v>
      </c>
      <c r="EZ11" s="48">
        <f>EN11-EB11</f>
        <v>4.4750874783255234E-2</v>
      </c>
      <c r="FA11" s="22"/>
      <c r="FB11" s="18">
        <f>ED11-DF11</f>
        <v>-4</v>
      </c>
      <c r="FC11" s="59">
        <f>FB11/DF11</f>
        <v>-0.1111111111111111</v>
      </c>
      <c r="FD11" s="18">
        <f>EF11-DH11</f>
        <v>-18</v>
      </c>
      <c r="FE11" s="68">
        <f>FD11/DH11</f>
        <v>-0.75</v>
      </c>
      <c r="FF11" s="18">
        <f>EH11-DJ11</f>
        <v>-188</v>
      </c>
      <c r="FG11" s="68">
        <f>FF11/DJ11</f>
        <v>-0.33040421792618629</v>
      </c>
      <c r="FH11" s="13">
        <f t="shared" ref="FH11:FH13" si="17">EJ11-DL11</f>
        <v>-210</v>
      </c>
      <c r="FI11" s="59">
        <f t="shared" ref="FI11:FI13" si="18">FH11/DL11</f>
        <v>-0.33386327503974561</v>
      </c>
      <c r="FJ11" s="13">
        <f t="shared" ref="FJ11:FJ13" si="19">EL11-DN11</f>
        <v>-296</v>
      </c>
      <c r="FK11" s="59">
        <f t="shared" ref="FK11:FK13" si="20">FJ11/DN11</f>
        <v>-0.37326607818411095</v>
      </c>
      <c r="FL11" s="50">
        <f>EN11-DP11</f>
        <v>4.9867933959367727E-2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721</v>
      </c>
      <c r="I12" s="14"/>
      <c r="J12" s="14">
        <v>1007</v>
      </c>
      <c r="K12" s="12"/>
      <c r="L12" s="59">
        <f t="shared" ref="L12:L16" si="21">H12/J12</f>
        <v>0.71598808341608744</v>
      </c>
      <c r="M12" s="15">
        <f t="shared" si="0"/>
        <v>0.1414197393572908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1014</v>
      </c>
      <c r="U12" s="14"/>
      <c r="V12" s="14">
        <v>1457</v>
      </c>
      <c r="W12" s="12"/>
      <c r="X12" s="59">
        <f t="shared" si="1"/>
        <v>0.69595058339052851</v>
      </c>
      <c r="Y12" s="15">
        <f t="shared" si="2"/>
        <v>0.11754679749809394</v>
      </c>
      <c r="Z12" s="17" t="s">
        <v>17</v>
      </c>
      <c r="AA12" s="15"/>
      <c r="AB12" s="17" t="s">
        <v>17</v>
      </c>
      <c r="AC12" s="15"/>
      <c r="AD12" s="17" t="s">
        <v>17</v>
      </c>
      <c r="AF12" s="64">
        <v>730</v>
      </c>
      <c r="AG12" s="64"/>
      <c r="AH12" s="64">
        <v>995</v>
      </c>
      <c r="AJ12" s="59">
        <f t="shared" si="3"/>
        <v>0.73366834170854267</v>
      </c>
      <c r="AK12" s="15">
        <f>AJ12-AJ30</f>
        <v>0.13688000084085494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64">
        <v>913</v>
      </c>
      <c r="AS12" s="64"/>
      <c r="AT12" s="64">
        <v>1227</v>
      </c>
      <c r="AU12" s="15"/>
      <c r="AV12" s="59">
        <f t="shared" si="4"/>
        <v>0.74409127954360232</v>
      </c>
      <c r="AW12" s="15">
        <f t="shared" si="5"/>
        <v>0.12914247408285151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4">
        <v>491</v>
      </c>
      <c r="BE12" s="64"/>
      <c r="BF12" s="64">
        <v>716</v>
      </c>
      <c r="BG12" s="31"/>
      <c r="BH12" s="59">
        <f>BD12/BF12</f>
        <v>0.68575418994413406</v>
      </c>
      <c r="BI12" s="15">
        <f>BH12-BH30</f>
        <v>6.2383403427280104E-2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2">
        <v>369</v>
      </c>
      <c r="BQ12" s="72"/>
      <c r="BR12" s="72">
        <v>574</v>
      </c>
      <c r="BS12" s="31"/>
      <c r="BT12" s="59">
        <f>BP12/BR12</f>
        <v>0.6428571428571429</v>
      </c>
      <c r="BU12" s="15">
        <f t="shared" si="7"/>
        <v>4.0208576942456054E-2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2">
        <v>468</v>
      </c>
      <c r="CC12" s="72"/>
      <c r="CD12" s="72">
        <v>747</v>
      </c>
      <c r="CE12" s="31"/>
      <c r="CF12" s="59">
        <f>CB12/CD12</f>
        <v>0.62650602409638556</v>
      </c>
      <c r="CG12" s="15">
        <f t="shared" si="8"/>
        <v>2.9000789806627125E-2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6">
        <v>537</v>
      </c>
      <c r="CO12" s="64"/>
      <c r="CP12" s="76">
        <v>801</v>
      </c>
      <c r="CQ12" s="31"/>
      <c r="CR12" s="59">
        <f>CN12/CP12</f>
        <v>0.67041198501872656</v>
      </c>
      <c r="CS12" s="15">
        <f t="shared" si="10"/>
        <v>4.8256296395972065E-2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6">
        <v>502</v>
      </c>
      <c r="DA12" s="64"/>
      <c r="DB12" s="76">
        <v>772</v>
      </c>
      <c r="DC12" s="31"/>
      <c r="DD12" s="59">
        <f>CZ12/DB12</f>
        <v>0.65025906735751293</v>
      </c>
      <c r="DE12" s="15">
        <f>DD12-DD30</f>
        <v>5.4874307801893174E-3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6">
        <v>569</v>
      </c>
      <c r="DM12" s="64"/>
      <c r="DN12" s="76">
        <v>793</v>
      </c>
      <c r="DO12" s="31"/>
      <c r="DP12" s="59">
        <f t="shared" si="13"/>
        <v>0.71752837326607821</v>
      </c>
      <c r="DQ12" s="15">
        <f t="shared" si="14"/>
        <v>7.0860598627554006E-2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6">
        <v>511</v>
      </c>
      <c r="DY12" s="64"/>
      <c r="DZ12" s="76">
        <v>709</v>
      </c>
      <c r="EA12" s="64"/>
      <c r="EB12" s="59">
        <f>DX12/DZ12</f>
        <v>0.72073342736248236</v>
      </c>
      <c r="EC12" s="15">
        <f>EB12-EB30</f>
        <v>6.1132909644638578E-2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6">
        <v>381</v>
      </c>
      <c r="EK12" s="64"/>
      <c r="EL12" s="76">
        <v>497</v>
      </c>
      <c r="EM12" s="64"/>
      <c r="EN12" s="59">
        <f>EJ12/EL12</f>
        <v>0.7665995975855131</v>
      </c>
      <c r="EO12" s="15">
        <f>EN12-EN30</f>
        <v>7.4574227003985194E-2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-130</v>
      </c>
      <c r="EW12" s="59">
        <f>EV12/DX12</f>
        <v>-0.25440313111545987</v>
      </c>
      <c r="EX12" s="13">
        <f>EL12-DZ12</f>
        <v>-212</v>
      </c>
      <c r="EY12" s="59">
        <f>EX12/DZ12</f>
        <v>-0.29901269393511987</v>
      </c>
      <c r="EZ12" s="48">
        <f>EN12-EB12</f>
        <v>4.5866170223030744E-2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7"/>
        <v>-188</v>
      </c>
      <c r="FI12" s="59">
        <f t="shared" si="18"/>
        <v>-0.33040421792618629</v>
      </c>
      <c r="FJ12" s="13">
        <f t="shared" si="19"/>
        <v>-296</v>
      </c>
      <c r="FK12" s="59">
        <f t="shared" si="20"/>
        <v>-0.37326607818411095</v>
      </c>
      <c r="FL12" s="50">
        <f>EN12-DP12</f>
        <v>4.9071224319434892E-2</v>
      </c>
    </row>
    <row r="13" spans="1:169" x14ac:dyDescent="0.25">
      <c r="A13" s="12" t="s">
        <v>18</v>
      </c>
      <c r="B13" s="14">
        <v>64</v>
      </c>
      <c r="C13" s="12"/>
      <c r="D13" s="14">
        <v>472</v>
      </c>
      <c r="E13" s="14"/>
      <c r="F13" s="17" t="s">
        <v>17</v>
      </c>
      <c r="G13" s="12"/>
      <c r="H13" s="14">
        <v>536</v>
      </c>
      <c r="I13" s="14"/>
      <c r="J13" s="14">
        <v>869</v>
      </c>
      <c r="K13" s="12"/>
      <c r="L13" s="59">
        <f t="shared" si="21"/>
        <v>0.61680092059838898</v>
      </c>
      <c r="M13" s="15">
        <f t="shared" si="0"/>
        <v>-3.399954294081875E-2</v>
      </c>
      <c r="N13" s="14">
        <v>32</v>
      </c>
      <c r="O13" s="12"/>
      <c r="P13" s="14">
        <v>405</v>
      </c>
      <c r="Q13" s="14"/>
      <c r="R13" s="17" t="s">
        <v>17</v>
      </c>
      <c r="S13" s="12"/>
      <c r="T13" s="14">
        <v>437</v>
      </c>
      <c r="U13" s="14"/>
      <c r="V13" s="14">
        <v>659</v>
      </c>
      <c r="W13" s="12"/>
      <c r="X13" s="59">
        <f t="shared" si="1"/>
        <v>0.66312594840667682</v>
      </c>
      <c r="Y13" s="15">
        <f t="shared" si="2"/>
        <v>1.1836397755254358E-2</v>
      </c>
      <c r="Z13" s="20">
        <v>35</v>
      </c>
      <c r="AA13"/>
      <c r="AB13" s="20">
        <v>173</v>
      </c>
      <c r="AC13" s="20"/>
      <c r="AD13" s="17" t="s">
        <v>17</v>
      </c>
      <c r="AE13" s="20"/>
      <c r="AF13" s="20">
        <v>208</v>
      </c>
      <c r="AG13" s="20"/>
      <c r="AH13" s="20">
        <v>497</v>
      </c>
      <c r="AI13" s="13"/>
      <c r="AJ13" s="59">
        <f t="shared" si="3"/>
        <v>0.41851106639839036</v>
      </c>
      <c r="AK13" s="15">
        <f>AJ13-AJ31</f>
        <v>-5.8889161651780653E-2</v>
      </c>
      <c r="AL13" s="20">
        <v>24</v>
      </c>
      <c r="AM13" s="20"/>
      <c r="AN13" s="20">
        <v>133</v>
      </c>
      <c r="AO13" s="20"/>
      <c r="AP13" s="17" t="s">
        <v>17</v>
      </c>
      <c r="AQ13" s="20"/>
      <c r="AR13" s="20">
        <v>157</v>
      </c>
      <c r="AS13" s="20"/>
      <c r="AT13" s="20">
        <v>383</v>
      </c>
      <c r="AU13" s="15"/>
      <c r="AV13" s="59">
        <f t="shared" si="4"/>
        <v>0.40992167101827676</v>
      </c>
      <c r="AW13" s="15">
        <f t="shared" si="5"/>
        <v>-6.6967118819031002E-2</v>
      </c>
      <c r="AX13" s="19">
        <v>18</v>
      </c>
      <c r="AY13" s="71"/>
      <c r="AZ13" s="19">
        <v>166</v>
      </c>
      <c r="BA13" s="18"/>
      <c r="BB13" s="52" t="s">
        <v>17</v>
      </c>
      <c r="BC13" s="18"/>
      <c r="BD13" s="46">
        <f>AX13+AZ13</f>
        <v>184</v>
      </c>
      <c r="BE13" s="18"/>
      <c r="BF13" s="19">
        <v>458</v>
      </c>
      <c r="BH13" s="59">
        <f>BD13/BF13</f>
        <v>0.40174672489082969</v>
      </c>
      <c r="BI13" s="15">
        <f>BH13-BH31</f>
        <v>-6.6361958234918306E-2</v>
      </c>
      <c r="BJ13" s="73">
        <v>36</v>
      </c>
      <c r="BK13" s="74"/>
      <c r="BL13" s="73">
        <v>167</v>
      </c>
      <c r="BM13" s="18"/>
      <c r="BN13" s="52" t="s">
        <v>17</v>
      </c>
      <c r="BO13" s="18"/>
      <c r="BP13" s="46">
        <f>BJ13+BL13</f>
        <v>203</v>
      </c>
      <c r="BQ13" s="18"/>
      <c r="BR13" s="73">
        <v>530</v>
      </c>
      <c r="BT13" s="59">
        <f>BP13/BR13</f>
        <v>0.38301886792452833</v>
      </c>
      <c r="BU13" s="15">
        <f t="shared" si="7"/>
        <v>-7.0926135670007995E-2</v>
      </c>
      <c r="BV13" s="73">
        <v>29</v>
      </c>
      <c r="BW13" s="74"/>
      <c r="BX13" s="73">
        <v>158</v>
      </c>
      <c r="BY13" s="18"/>
      <c r="BZ13" s="52" t="s">
        <v>17</v>
      </c>
      <c r="CA13" s="18"/>
      <c r="CB13" s="46">
        <f>BV13+BX13</f>
        <v>187</v>
      </c>
      <c r="CC13" s="18"/>
      <c r="CD13" s="73">
        <v>491</v>
      </c>
      <c r="CF13" s="59">
        <f>CB13/CD13</f>
        <v>0.38085539714867617</v>
      </c>
      <c r="CG13" s="15">
        <f t="shared" si="8"/>
        <v>-6.2947914441890795E-2</v>
      </c>
      <c r="CH13" s="19">
        <v>19</v>
      </c>
      <c r="CI13" s="19"/>
      <c r="CJ13" s="19">
        <v>138</v>
      </c>
      <c r="CK13" s="18"/>
      <c r="CL13" s="52" t="s">
        <v>17</v>
      </c>
      <c r="CM13" s="18"/>
      <c r="CN13" s="46">
        <f>CH13+CJ13</f>
        <v>157</v>
      </c>
      <c r="CO13" s="18"/>
      <c r="CP13" s="19">
        <v>450</v>
      </c>
      <c r="CR13" s="59">
        <f>CN13/CP13</f>
        <v>0.34888888888888892</v>
      </c>
      <c r="CS13" s="15">
        <f t="shared" si="10"/>
        <v>-0.11290649675419212</v>
      </c>
      <c r="CT13" s="19">
        <v>17</v>
      </c>
      <c r="CU13" s="19"/>
      <c r="CV13" s="19">
        <v>250</v>
      </c>
      <c r="CW13" s="18"/>
      <c r="CX13" s="52" t="s">
        <v>17</v>
      </c>
      <c r="CY13" s="18"/>
      <c r="CZ13" s="46">
        <f>CT13+CV13</f>
        <v>267</v>
      </c>
      <c r="DA13" s="18"/>
      <c r="DB13" s="19">
        <v>426</v>
      </c>
      <c r="DD13" s="59">
        <f>CZ13/DB13</f>
        <v>0.62676056338028174</v>
      </c>
      <c r="DE13" s="15">
        <f>DD13-DD31</f>
        <v>-6.007583965330443E-2</v>
      </c>
      <c r="DF13" s="19">
        <v>12</v>
      </c>
      <c r="DG13" s="19"/>
      <c r="DH13" s="19">
        <v>181</v>
      </c>
      <c r="DI13" s="19"/>
      <c r="DJ13" s="52" t="s">
        <v>17</v>
      </c>
      <c r="DK13" s="19"/>
      <c r="DL13" s="19">
        <f>DF13+DH13</f>
        <v>193</v>
      </c>
      <c r="DM13" s="19"/>
      <c r="DN13" s="19">
        <v>274</v>
      </c>
      <c r="DP13" s="59">
        <f t="shared" si="13"/>
        <v>0.70437956204379559</v>
      </c>
      <c r="DQ13" s="15">
        <f t="shared" si="14"/>
        <v>5.0680710656380024E-3</v>
      </c>
      <c r="DR13" s="19">
        <v>21</v>
      </c>
      <c r="DS13" s="19"/>
      <c r="DT13" s="19">
        <v>152</v>
      </c>
      <c r="DU13" s="19"/>
      <c r="DV13" s="52" t="s">
        <v>17</v>
      </c>
      <c r="DW13" s="19"/>
      <c r="DX13" s="19">
        <f>DR13+DT13</f>
        <v>173</v>
      </c>
      <c r="DY13" s="19"/>
      <c r="DZ13" s="19">
        <v>243</v>
      </c>
      <c r="EB13" s="59">
        <f>DX13/DZ13</f>
        <v>0.7119341563786008</v>
      </c>
      <c r="EC13" s="15">
        <f>EB13-EB31</f>
        <v>-5.0183502177052475E-3</v>
      </c>
      <c r="ED13" s="19">
        <v>6</v>
      </c>
      <c r="EE13" s="19"/>
      <c r="EF13" s="19">
        <v>159</v>
      </c>
      <c r="EG13" s="19"/>
      <c r="EH13" s="52" t="s">
        <v>17</v>
      </c>
      <c r="EI13" s="19"/>
      <c r="EJ13" s="19">
        <f>ED13+EF13</f>
        <v>165</v>
      </c>
      <c r="EK13" s="19"/>
      <c r="EL13" s="19">
        <v>214</v>
      </c>
      <c r="EN13" s="59">
        <f>EJ13/EL13</f>
        <v>0.7710280373831776</v>
      </c>
      <c r="EO13" s="15">
        <f>EN13-EN31</f>
        <v>4.6379824395135105E-2</v>
      </c>
      <c r="EP13" s="18">
        <f>ED13-DR13</f>
        <v>-15</v>
      </c>
      <c r="EQ13" s="59">
        <f>EP13/DR13</f>
        <v>-0.7142857142857143</v>
      </c>
      <c r="ER13" s="13">
        <f>EF13-DT13</f>
        <v>7</v>
      </c>
      <c r="ES13" s="59">
        <f>ER13/DT13</f>
        <v>4.6052631578947366E-2</v>
      </c>
      <c r="ET13" s="17" t="s">
        <v>17</v>
      </c>
      <c r="EU13" s="17" t="s">
        <v>17</v>
      </c>
      <c r="EV13" s="13">
        <f>EJ13-DX13</f>
        <v>-8</v>
      </c>
      <c r="EW13" s="59">
        <f>EV13/DX13</f>
        <v>-4.6242774566473986E-2</v>
      </c>
      <c r="EX13" s="13">
        <f>EL13-DZ13</f>
        <v>-29</v>
      </c>
      <c r="EY13" s="59">
        <f>EX13/DZ13</f>
        <v>-0.11934156378600823</v>
      </c>
      <c r="EZ13" s="48">
        <f>EN13-EB13</f>
        <v>5.9093881004576798E-2</v>
      </c>
      <c r="FA13" s="22"/>
      <c r="FB13" s="18">
        <f>ED13-DF13</f>
        <v>-6</v>
      </c>
      <c r="FC13" s="59">
        <f>FB13/DF13</f>
        <v>-0.5</v>
      </c>
      <c r="FD13" s="18">
        <f>EF13-DH13</f>
        <v>-22</v>
      </c>
      <c r="FE13" s="68">
        <f>FD13/DH13</f>
        <v>-0.12154696132596685</v>
      </c>
      <c r="FF13" s="17" t="s">
        <v>17</v>
      </c>
      <c r="FG13" s="17" t="s">
        <v>17</v>
      </c>
      <c r="FH13" s="13">
        <f t="shared" si="17"/>
        <v>-28</v>
      </c>
      <c r="FI13" s="59">
        <f t="shared" si="18"/>
        <v>-0.14507772020725387</v>
      </c>
      <c r="FJ13" s="13">
        <f t="shared" si="19"/>
        <v>-60</v>
      </c>
      <c r="FK13" s="59">
        <f t="shared" si="20"/>
        <v>-0.21897810218978103</v>
      </c>
      <c r="FL13" s="50">
        <f>EN13-DP13</f>
        <v>6.6648475339382007E-2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491</v>
      </c>
      <c r="I14" s="20"/>
      <c r="J14" s="19">
        <v>728</v>
      </c>
      <c r="K14" s="20"/>
      <c r="L14" s="59">
        <f t="shared" si="21"/>
        <v>0.6744505494505495</v>
      </c>
      <c r="M14" s="15">
        <f t="shared" si="0"/>
        <v>-2.287096672173683E-2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477</v>
      </c>
      <c r="U14" s="14"/>
      <c r="V14" s="14">
        <v>706</v>
      </c>
      <c r="W14" s="14"/>
      <c r="X14" s="59">
        <f t="shared" si="1"/>
        <v>0.67563739376770537</v>
      </c>
      <c r="Y14" s="15">
        <f t="shared" si="2"/>
        <v>6.1127148865682823E-3</v>
      </c>
      <c r="Z14" s="56" t="s">
        <v>17</v>
      </c>
      <c r="AA14" s="67"/>
      <c r="AB14" s="56" t="s">
        <v>17</v>
      </c>
      <c r="AC14" s="67"/>
      <c r="AD14" s="56" t="s">
        <v>17</v>
      </c>
      <c r="AE14" s="67"/>
      <c r="AF14" s="56">
        <v>555</v>
      </c>
      <c r="AG14" s="67"/>
      <c r="AH14" s="56">
        <v>747</v>
      </c>
      <c r="AI14" s="18"/>
      <c r="AJ14" s="59">
        <f t="shared" si="3"/>
        <v>0.74297188755020083</v>
      </c>
      <c r="AK14" s="15">
        <f t="shared" ref="AK14" si="22">AJ14-AJ32</f>
        <v>8.5211113528004589E-2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619</v>
      </c>
      <c r="AS14" s="18"/>
      <c r="AT14" s="52">
        <v>820</v>
      </c>
      <c r="AU14" s="18"/>
      <c r="AV14" s="59">
        <f t="shared" si="4"/>
        <v>0.75487804878048781</v>
      </c>
      <c r="AW14" s="15">
        <f t="shared" si="5"/>
        <v>9.6811454350523296E-2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623</v>
      </c>
      <c r="BE14" s="18"/>
      <c r="BF14" s="52">
        <v>839</v>
      </c>
      <c r="BG14" s="18"/>
      <c r="BH14" s="59">
        <f t="shared" ref="BH14" si="23">BD14/BF14</f>
        <v>0.74255065554231225</v>
      </c>
      <c r="BI14" s="15">
        <f t="shared" ref="BI14" si="24">BH14-BH32</f>
        <v>7.143844676648281E-2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713</v>
      </c>
      <c r="BQ14" s="18"/>
      <c r="BR14" s="52">
        <v>886</v>
      </c>
      <c r="BS14" s="18"/>
      <c r="BT14" s="59">
        <f t="shared" ref="BT14" si="25">BP14/BR14</f>
        <v>0.80474040632054178</v>
      </c>
      <c r="BU14" s="15">
        <f t="shared" si="7"/>
        <v>0.13036424853477302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8">
        <v>695</v>
      </c>
      <c r="CC14" s="78"/>
      <c r="CD14" s="78">
        <v>1028</v>
      </c>
      <c r="CE14" s="18"/>
      <c r="CF14" s="59">
        <f t="shared" ref="CF14" si="26">CB14/CD14</f>
        <v>0.67607003891050588</v>
      </c>
      <c r="CG14" s="15">
        <f t="shared" si="8"/>
        <v>-3.5356296045896407E-3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8">
        <v>681</v>
      </c>
      <c r="CO14" s="78"/>
      <c r="CP14" s="78">
        <v>965</v>
      </c>
      <c r="CQ14" s="18"/>
      <c r="CR14" s="59">
        <f t="shared" ref="CR14" si="27">CN14/CP14</f>
        <v>0.70569948186528497</v>
      </c>
      <c r="CS14" s="61">
        <f t="shared" si="10"/>
        <v>2.8936661352464421E-2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8">
        <v>634</v>
      </c>
      <c r="DA14" s="78"/>
      <c r="DB14" s="78">
        <v>977</v>
      </c>
      <c r="DC14" s="18"/>
      <c r="DD14" s="59">
        <f t="shared" ref="DD14" si="28">CZ14/DB14</f>
        <v>0.64892528147389972</v>
      </c>
      <c r="DE14" s="61">
        <f t="shared" ref="DE14" si="29">DD14-DD32</f>
        <v>-4.0189790775862932E-2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579</v>
      </c>
      <c r="DM14" s="18"/>
      <c r="DN14" s="52">
        <v>905</v>
      </c>
      <c r="DO14" s="18"/>
      <c r="DP14" s="59">
        <f t="shared" si="13"/>
        <v>0.63977900552486189</v>
      </c>
      <c r="DQ14" s="15">
        <f t="shared" si="14"/>
        <v>-6.1376164973860781E-2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8">
        <v>426</v>
      </c>
      <c r="DY14" s="78"/>
      <c r="DZ14" s="78">
        <v>564</v>
      </c>
      <c r="EA14" s="18"/>
      <c r="EB14" s="59">
        <f t="shared" ref="EB14" si="30">DX14/DZ14</f>
        <v>0.75531914893617025</v>
      </c>
      <c r="EC14" s="15">
        <f t="shared" ref="EC14" si="31">EB14-EB32</f>
        <v>3.2492386095727466E-2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0" t="s">
        <v>17</v>
      </c>
      <c r="EO14" s="61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-153</v>
      </c>
      <c r="EW14" s="59">
        <f>EV14/DL14</f>
        <v>-0.26424870466321243</v>
      </c>
      <c r="EX14" s="13">
        <f>DZ14-DN14</f>
        <v>-341</v>
      </c>
      <c r="EY14" s="59">
        <f>EX14/DN14</f>
        <v>-0.37679558011049724</v>
      </c>
      <c r="EZ14" s="48">
        <f>EB14-DP14</f>
        <v>0.11554014341130836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-208</v>
      </c>
      <c r="FI14" s="59">
        <f>FH14/CZ14</f>
        <v>-0.32807570977917982</v>
      </c>
      <c r="FJ14" s="13">
        <f>DZ14-DB14</f>
        <v>-413</v>
      </c>
      <c r="FK14" s="59">
        <f>FJ14/DB14</f>
        <v>-0.42272262026612079</v>
      </c>
      <c r="FL14" s="50">
        <f>EB14-DD14</f>
        <v>0.10639386746227053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70">
        <v>431</v>
      </c>
      <c r="I15" s="13"/>
      <c r="J15" s="13">
        <v>2286</v>
      </c>
      <c r="K15" s="12"/>
      <c r="L15" s="59">
        <f t="shared" si="21"/>
        <v>0.18853893263342084</v>
      </c>
      <c r="M15" s="15">
        <f t="shared" si="0"/>
        <v>-1.7531712484544881E-2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20">
        <v>456</v>
      </c>
      <c r="U15" s="13"/>
      <c r="V15" s="13">
        <v>2121</v>
      </c>
      <c r="W15" s="12"/>
      <c r="X15" s="59">
        <f t="shared" si="1"/>
        <v>0.21499292786421501</v>
      </c>
      <c r="Y15" s="15">
        <f t="shared" si="2"/>
        <v>1.3888467373311009E-2</v>
      </c>
      <c r="Z15" s="17" t="s">
        <v>17</v>
      </c>
      <c r="AA15" s="15"/>
      <c r="AB15" s="17" t="s">
        <v>17</v>
      </c>
      <c r="AC15" s="15"/>
      <c r="AD15" s="17" t="s">
        <v>17</v>
      </c>
      <c r="AF15" s="20">
        <v>445</v>
      </c>
      <c r="AG15" s="13"/>
      <c r="AH15" s="13">
        <v>2105</v>
      </c>
      <c r="AJ15" s="59">
        <f t="shared" si="3"/>
        <v>0.21140142517814728</v>
      </c>
      <c r="AK15" s="15">
        <f>AJ15-AJ33</f>
        <v>4.7511967351855089E-3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437</v>
      </c>
      <c r="AS15" s="14"/>
      <c r="AT15" s="14">
        <v>2424</v>
      </c>
      <c r="AU15" s="15"/>
      <c r="AV15" s="59">
        <f t="shared" si="4"/>
        <v>0.18028052805280528</v>
      </c>
      <c r="AW15" s="15">
        <f t="shared" si="5"/>
        <v>-1.6177564055540161E-2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494</v>
      </c>
      <c r="BE15" s="19"/>
      <c r="BF15" s="19">
        <v>2387</v>
      </c>
      <c r="BG15" s="31"/>
      <c r="BH15" s="59">
        <f>BD15/BF15</f>
        <v>0.20695433598659405</v>
      </c>
      <c r="BI15" s="15">
        <f>BH15-BH33</f>
        <v>1.4030042414041488E-2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526</v>
      </c>
      <c r="BQ15" s="19"/>
      <c r="BR15" s="19">
        <v>2403</v>
      </c>
      <c r="BS15" s="31"/>
      <c r="BT15" s="59">
        <f>BP15/BR15</f>
        <v>0.2188930503537245</v>
      </c>
      <c r="BU15" s="15">
        <f t="shared" si="7"/>
        <v>2.5223850641920703E-2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504</v>
      </c>
      <c r="CC15" s="19"/>
      <c r="CD15" s="19">
        <v>2131</v>
      </c>
      <c r="CE15" s="31"/>
      <c r="CF15" s="59">
        <f>CB15/CD15</f>
        <v>0.23650868137024872</v>
      </c>
      <c r="CG15" s="15">
        <f t="shared" si="8"/>
        <v>3.6495969146739582E-2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418</v>
      </c>
      <c r="CO15" s="19"/>
      <c r="CP15" s="19">
        <v>1916</v>
      </c>
      <c r="CQ15" s="31"/>
      <c r="CR15" s="59">
        <f>CN15/CP15</f>
        <v>0.21816283924843424</v>
      </c>
      <c r="CS15" s="15">
        <f t="shared" si="10"/>
        <v>2.8714507668122974E-2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404</v>
      </c>
      <c r="DA15" s="19"/>
      <c r="DB15" s="19">
        <v>2013</v>
      </c>
      <c r="DC15" s="31"/>
      <c r="DD15" s="59">
        <f>CZ15/DB15</f>
        <v>0.20069547938400398</v>
      </c>
      <c r="DE15" s="15">
        <f>DD15-DD33</f>
        <v>1.0907764581348151E-2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275</v>
      </c>
      <c r="DM15" s="19"/>
      <c r="DN15" s="19">
        <v>1609</v>
      </c>
      <c r="DO15" s="31"/>
      <c r="DP15" s="59">
        <f t="shared" si="13"/>
        <v>0.1709136109384711</v>
      </c>
      <c r="DQ15" s="15">
        <f t="shared" si="14"/>
        <v>-2.1428495956644811E-2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203</v>
      </c>
      <c r="DY15" s="19"/>
      <c r="DZ15" s="19">
        <v>1265</v>
      </c>
      <c r="EA15" s="31"/>
      <c r="EB15" s="59">
        <f>DX15/DZ15</f>
        <v>0.16047430830039525</v>
      </c>
      <c r="EC15" s="15">
        <f>EB15-EB33</f>
        <v>-3.1101529433595843E-2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190</v>
      </c>
      <c r="EK15" s="19"/>
      <c r="EL15" s="19">
        <v>1178</v>
      </c>
      <c r="EM15" s="31"/>
      <c r="EN15" s="59">
        <f>EJ15/EL15</f>
        <v>0.16129032258064516</v>
      </c>
      <c r="EO15" s="15">
        <f>EN15-EN33</f>
        <v>-2.6706658051974363E-2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-13</v>
      </c>
      <c r="EW15" s="59">
        <f t="shared" ref="EW15:EW16" si="33">EV15/DX15</f>
        <v>-6.4039408866995079E-2</v>
      </c>
      <c r="EX15" s="13">
        <f t="shared" ref="EX15:EX16" si="34">EL15-DZ15</f>
        <v>-87</v>
      </c>
      <c r="EY15" s="59">
        <f t="shared" ref="EY15:EY16" si="35">EX15/DZ15</f>
        <v>-6.8774703557312258E-2</v>
      </c>
      <c r="EZ15" s="48">
        <f>EN15-EB15</f>
        <v>8.1601428024991041E-4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-85</v>
      </c>
      <c r="FI15" s="59">
        <f t="shared" ref="FI15:FI16" si="37">FH15/DL15</f>
        <v>-0.30909090909090908</v>
      </c>
      <c r="FJ15" s="13">
        <f t="shared" ref="FJ15:FJ16" si="38">EL15-DN15</f>
        <v>-431</v>
      </c>
      <c r="FK15" s="59">
        <f t="shared" ref="FK15:FK16" si="39">FJ15/DN15</f>
        <v>-0.26786824114356744</v>
      </c>
      <c r="FL15" s="50">
        <f>EN15-DP15</f>
        <v>-9.6232883578259432E-3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86</v>
      </c>
      <c r="I16" s="14"/>
      <c r="J16" s="17">
        <v>686</v>
      </c>
      <c r="K16" s="12"/>
      <c r="L16" s="59">
        <f t="shared" si="21"/>
        <v>0.12536443148688048</v>
      </c>
      <c r="M16" s="15">
        <f t="shared" si="0"/>
        <v>-3.1327215503503814E-2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70</v>
      </c>
      <c r="U16" s="14"/>
      <c r="V16" s="17">
        <v>676</v>
      </c>
      <c r="W16" s="12"/>
      <c r="X16" s="59">
        <f t="shared" si="1"/>
        <v>0.10355029585798817</v>
      </c>
      <c r="Y16" s="15">
        <f t="shared" si="2"/>
        <v>-4.7779987144892705E-2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94</v>
      </c>
      <c r="AG16" s="13"/>
      <c r="AH16" s="13">
        <v>708</v>
      </c>
      <c r="AJ16" s="59">
        <f t="shared" si="3"/>
        <v>0.1327683615819209</v>
      </c>
      <c r="AK16" s="15">
        <f>AJ16-AJ34</f>
        <v>-1.7404626211015961E-2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77</v>
      </c>
      <c r="AS16" s="12"/>
      <c r="AT16" s="14">
        <v>747</v>
      </c>
      <c r="AU16" s="15"/>
      <c r="AV16" s="59">
        <f t="shared" si="4"/>
        <v>0.10307898259705489</v>
      </c>
      <c r="AW16" s="15">
        <f t="shared" si="5"/>
        <v>-4.4064518738405917E-2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80</v>
      </c>
      <c r="BE16" s="71"/>
      <c r="BF16" s="19">
        <v>740</v>
      </c>
      <c r="BG16" s="31"/>
      <c r="BH16" s="59">
        <f>BD16/BF16</f>
        <v>0.10810810810810811</v>
      </c>
      <c r="BI16" s="15">
        <f>BH16-BH34</f>
        <v>-4.6593112005681475E-2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112</v>
      </c>
      <c r="BQ16" s="71"/>
      <c r="BR16" s="19">
        <v>808</v>
      </c>
      <c r="BS16" s="31"/>
      <c r="BT16" s="59">
        <f>BP16/BR16</f>
        <v>0.13861386138613863</v>
      </c>
      <c r="BU16" s="15">
        <f t="shared" si="7"/>
        <v>-1.3391122383821036E-2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138</v>
      </c>
      <c r="CC16" s="71"/>
      <c r="CD16" s="19">
        <v>870</v>
      </c>
      <c r="CE16" s="31"/>
      <c r="CF16" s="59">
        <f>CB16/CD16</f>
        <v>0.15862068965517243</v>
      </c>
      <c r="CG16" s="15">
        <f t="shared" si="8"/>
        <v>6.103974630572967E-3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95</v>
      </c>
      <c r="CO16" s="71"/>
      <c r="CP16" s="19">
        <v>782</v>
      </c>
      <c r="CQ16" s="31"/>
      <c r="CR16" s="59">
        <f>CN16/CP16</f>
        <v>0.12148337595907928</v>
      </c>
      <c r="CS16" s="15">
        <f t="shared" si="10"/>
        <v>-2.3811316323564799E-2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89</v>
      </c>
      <c r="DA16" s="71"/>
      <c r="DB16" s="19">
        <v>740</v>
      </c>
      <c r="DC16" s="31"/>
      <c r="DD16" s="59">
        <f>CZ16/DB16</f>
        <v>0.12027027027027028</v>
      </c>
      <c r="DE16" s="15">
        <f>DD16-DD34</f>
        <v>-2.9121074022146962E-2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87</v>
      </c>
      <c r="DM16" s="71"/>
      <c r="DN16" s="19">
        <v>692</v>
      </c>
      <c r="DO16" s="31"/>
      <c r="DP16" s="59">
        <f t="shared" si="13"/>
        <v>0.12572254335260116</v>
      </c>
      <c r="DQ16" s="15">
        <f t="shared" si="14"/>
        <v>-2.5100221556737468E-2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66</v>
      </c>
      <c r="DY16" s="71"/>
      <c r="DZ16" s="19">
        <v>489</v>
      </c>
      <c r="EA16" s="31"/>
      <c r="EB16" s="59">
        <f>DX16/DZ16</f>
        <v>0.13496932515337423</v>
      </c>
      <c r="EC16" s="15">
        <f>EB16-EB34</f>
        <v>-1.1966056538105008E-2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73</v>
      </c>
      <c r="EK16" s="71"/>
      <c r="EL16" s="19">
        <v>509</v>
      </c>
      <c r="EM16" s="31"/>
      <c r="EN16" s="59">
        <f>EJ16/EL16</f>
        <v>0.14341846758349705</v>
      </c>
      <c r="EO16" s="15">
        <f>EN16-EN34</f>
        <v>5.4421130429727071E-4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7</v>
      </c>
      <c r="EW16" s="59">
        <f t="shared" si="33"/>
        <v>0.10606060606060606</v>
      </c>
      <c r="EX16" s="13">
        <f t="shared" si="34"/>
        <v>20</v>
      </c>
      <c r="EY16" s="59">
        <f t="shared" si="35"/>
        <v>4.0899795501022497E-2</v>
      </c>
      <c r="EZ16" s="48">
        <f>EN16-EB16</f>
        <v>8.4491424301228191E-3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-14</v>
      </c>
      <c r="FI16" s="59">
        <f t="shared" si="37"/>
        <v>-0.16091954022988506</v>
      </c>
      <c r="FJ16" s="13">
        <f t="shared" si="38"/>
        <v>-183</v>
      </c>
      <c r="FK16" s="59">
        <f t="shared" si="39"/>
        <v>-0.26445086705202314</v>
      </c>
      <c r="FL16" s="50">
        <f>EN16-DP16</f>
        <v>1.7695924230895888E-2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4">
        <v>3064</v>
      </c>
      <c r="AM29" s="64"/>
      <c r="AN29" s="64">
        <v>2205</v>
      </c>
      <c r="AO29" s="64"/>
      <c r="AP29" s="64">
        <v>18018</v>
      </c>
      <c r="AQ29" s="64"/>
      <c r="AR29" s="64">
        <f>SUM(AN29,AP29,AL29)</f>
        <v>23287</v>
      </c>
      <c r="AS29" s="64"/>
      <c r="AT29" s="64">
        <v>29300</v>
      </c>
      <c r="AU29" s="31"/>
      <c r="AV29" s="47">
        <f>AR29/AT29</f>
        <v>0.79477815699658705</v>
      </c>
      <c r="AW29" s="31"/>
      <c r="AX29" s="64">
        <v>2507</v>
      </c>
      <c r="AY29" s="64"/>
      <c r="AZ29" s="64">
        <v>2241</v>
      </c>
      <c r="BA29" s="64"/>
      <c r="BB29" s="64">
        <v>18031</v>
      </c>
      <c r="BC29" s="64"/>
      <c r="BD29" s="64">
        <f>SUM(AZ29,BB29,AX29)</f>
        <v>22779</v>
      </c>
      <c r="BE29" s="64"/>
      <c r="BF29" s="64">
        <v>28925</v>
      </c>
      <c r="BG29" s="31"/>
      <c r="BH29" s="47">
        <f>BD29/BF29</f>
        <v>0.78751944684528952</v>
      </c>
      <c r="BI29" s="31"/>
      <c r="BJ29" s="64">
        <v>2634</v>
      </c>
      <c r="BK29" s="64"/>
      <c r="BL29" s="64">
        <v>2449</v>
      </c>
      <c r="BM29" s="64"/>
      <c r="BN29" s="64">
        <v>18112</v>
      </c>
      <c r="BO29" s="64"/>
      <c r="BP29" s="64">
        <f>SUM(BL29,BN29,BJ29)</f>
        <v>23195</v>
      </c>
      <c r="BQ29" s="64"/>
      <c r="BR29" s="65">
        <v>30054</v>
      </c>
      <c r="BS29" s="31"/>
      <c r="BT29" s="47">
        <f>BP29/BR29</f>
        <v>0.77177746722566043</v>
      </c>
      <c r="BU29" s="31"/>
      <c r="BV29" s="64">
        <v>2999</v>
      </c>
      <c r="BW29" s="64"/>
      <c r="BX29" s="64">
        <v>2208</v>
      </c>
      <c r="BY29" s="64"/>
      <c r="BZ29" s="64">
        <v>20262</v>
      </c>
      <c r="CA29" s="64"/>
      <c r="CB29" s="64">
        <f>SUM(BX29,BZ29,BV29)</f>
        <v>25469</v>
      </c>
      <c r="CC29" s="64"/>
      <c r="CD29" s="65">
        <v>33911</v>
      </c>
      <c r="CE29" s="31"/>
      <c r="CF29" s="47">
        <f>CB29/CD29</f>
        <v>0.75105423019079354</v>
      </c>
      <c r="CG29" s="31"/>
      <c r="CH29" s="75">
        <v>2756</v>
      </c>
      <c r="CI29" s="71"/>
      <c r="CJ29" s="19">
        <v>2107</v>
      </c>
      <c r="CK29" s="71"/>
      <c r="CL29" s="19">
        <v>20780</v>
      </c>
      <c r="CM29" s="64"/>
      <c r="CN29" s="64">
        <f>SUM(CJ29,CL29,CH29)</f>
        <v>25643</v>
      </c>
      <c r="CO29" s="64"/>
      <c r="CP29" s="19">
        <v>33400</v>
      </c>
      <c r="CQ29" s="31"/>
      <c r="CR29" s="47">
        <f>CN29/CP29</f>
        <v>0.76775449101796411</v>
      </c>
      <c r="CS29" s="31"/>
      <c r="CT29" s="75">
        <v>2320</v>
      </c>
      <c r="CU29" s="71"/>
      <c r="CV29" s="19">
        <v>1723</v>
      </c>
      <c r="CW29" s="71"/>
      <c r="CX29" s="19">
        <v>19750</v>
      </c>
      <c r="CY29" s="64"/>
      <c r="CZ29" s="64">
        <f>SUM(CV29,CX29,CT29)</f>
        <v>23793</v>
      </c>
      <c r="DA29" s="64"/>
      <c r="DB29" s="19">
        <v>30631</v>
      </c>
      <c r="DC29" s="31"/>
      <c r="DD29" s="47">
        <f>CZ29/DB29</f>
        <v>0.77676210375110177</v>
      </c>
      <c r="DE29" s="31"/>
      <c r="DF29" s="75">
        <v>2363</v>
      </c>
      <c r="DG29" s="71"/>
      <c r="DH29" s="19">
        <v>1625</v>
      </c>
      <c r="DI29" s="71"/>
      <c r="DJ29" s="19">
        <v>19455</v>
      </c>
      <c r="DK29" s="64"/>
      <c r="DL29" s="64">
        <f>SUM(DH29,DJ29,DF29)</f>
        <v>23443</v>
      </c>
      <c r="DM29" s="64"/>
      <c r="DN29" s="19">
        <v>30085</v>
      </c>
      <c r="DO29" s="31"/>
      <c r="DP29" s="47">
        <f>DL29/DN29</f>
        <v>0.77922552767159714</v>
      </c>
      <c r="DQ29" s="31"/>
      <c r="DR29" s="75">
        <v>2043</v>
      </c>
      <c r="DS29" s="71"/>
      <c r="DT29" s="19">
        <v>1390</v>
      </c>
      <c r="DU29" s="71"/>
      <c r="DV29" s="19">
        <v>18856</v>
      </c>
      <c r="DW29" s="64"/>
      <c r="DX29" s="64">
        <f>SUM(DT29,DV29,DR29)</f>
        <v>22289</v>
      </c>
      <c r="DY29" s="64"/>
      <c r="DZ29" s="19">
        <v>28587</v>
      </c>
      <c r="EA29" s="31"/>
      <c r="EB29" s="47">
        <f>DX29/DZ29</f>
        <v>0.77969006891244275</v>
      </c>
      <c r="EC29" s="31"/>
      <c r="ED29" s="75">
        <v>1761</v>
      </c>
      <c r="EE29" s="71"/>
      <c r="EF29" s="19">
        <v>1271</v>
      </c>
      <c r="EG29" s="71"/>
      <c r="EH29" s="19">
        <v>19421</v>
      </c>
      <c r="EI29" s="64"/>
      <c r="EJ29" s="64">
        <f>SUM(EF29,EH29,ED29)</f>
        <v>22453</v>
      </c>
      <c r="EK29" s="64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4">
        <v>18018</v>
      </c>
      <c r="AS30" s="64"/>
      <c r="AT30" s="64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4">
        <v>18031</v>
      </c>
      <c r="BE30" s="64"/>
      <c r="BF30" s="64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4">
        <v>18112</v>
      </c>
      <c r="BQ30" s="64"/>
      <c r="BR30" s="65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4">
        <v>20262</v>
      </c>
      <c r="CC30" s="64"/>
      <c r="CD30" s="65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5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4">
        <f>SUM(AN31,AL31)</f>
        <v>10699</v>
      </c>
      <c r="AS31" s="65"/>
      <c r="AT31" s="65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4">
        <f>SUM(AZ31,AX31)</f>
        <v>10561</v>
      </c>
      <c r="BE31" s="65"/>
      <c r="BF31" s="65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4">
        <f>SUM(BL31,BJ31)</f>
        <v>10103</v>
      </c>
      <c r="BQ31" s="65"/>
      <c r="BR31" s="65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4">
        <f>SUM(BX31,BV31)</f>
        <v>8845</v>
      </c>
      <c r="CC31" s="65"/>
      <c r="CD31" s="65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5">
        <v>7829</v>
      </c>
      <c r="CK31" s="53"/>
      <c r="CL31" s="17" t="s">
        <v>17</v>
      </c>
      <c r="CM31" s="53"/>
      <c r="CN31" s="64">
        <f>SUM(CJ31,CH31)</f>
        <v>8987</v>
      </c>
      <c r="CO31" s="65"/>
      <c r="CP31" s="19">
        <v>19461</v>
      </c>
      <c r="CQ31" s="53"/>
      <c r="CR31" s="47">
        <f t="shared" si="54"/>
        <v>0.46179538564308104</v>
      </c>
      <c r="CS31" s="53"/>
      <c r="CT31" s="75">
        <v>1013</v>
      </c>
      <c r="CU31" s="71"/>
      <c r="CV31" s="19">
        <v>11666</v>
      </c>
      <c r="CW31" s="53"/>
      <c r="CX31" s="17" t="s">
        <v>17</v>
      </c>
      <c r="CY31" s="53"/>
      <c r="CZ31" s="64">
        <f>SUM(CV31,CT31)</f>
        <v>12679</v>
      </c>
      <c r="DA31" s="65"/>
      <c r="DB31" s="19">
        <v>18460</v>
      </c>
      <c r="DC31" s="53"/>
      <c r="DD31" s="47">
        <f t="shared" si="55"/>
        <v>0.68683640303358617</v>
      </c>
      <c r="DE31" s="53"/>
      <c r="DF31" s="75">
        <v>898</v>
      </c>
      <c r="DG31" s="71"/>
      <c r="DH31" s="19">
        <v>10884</v>
      </c>
      <c r="DI31" s="53"/>
      <c r="DJ31" s="17" t="s">
        <v>17</v>
      </c>
      <c r="DK31" s="53"/>
      <c r="DL31" s="64">
        <f>SUM(DH31,DF31)</f>
        <v>11782</v>
      </c>
      <c r="DM31" s="65"/>
      <c r="DN31" s="19">
        <v>16848</v>
      </c>
      <c r="DO31" s="53"/>
      <c r="DP31" s="47">
        <f t="shared" si="56"/>
        <v>0.69931149097815759</v>
      </c>
      <c r="DQ31" s="53"/>
      <c r="DR31" s="75">
        <v>970</v>
      </c>
      <c r="DS31" s="71"/>
      <c r="DT31" s="19">
        <v>9899</v>
      </c>
      <c r="DU31" s="53"/>
      <c r="DV31" s="17" t="s">
        <v>17</v>
      </c>
      <c r="DW31" s="53"/>
      <c r="DX31" s="64">
        <f>SUM(DT31,DR31)</f>
        <v>10869</v>
      </c>
      <c r="DY31" s="65"/>
      <c r="DZ31" s="19">
        <v>15160</v>
      </c>
      <c r="EA31" s="53"/>
      <c r="EB31" s="47">
        <f t="shared" si="57"/>
        <v>0.71695250659630605</v>
      </c>
      <c r="EC31" s="53"/>
      <c r="ED31" s="75">
        <v>914</v>
      </c>
      <c r="EE31" s="71"/>
      <c r="EF31" s="19">
        <v>10055</v>
      </c>
      <c r="EG31" s="53"/>
      <c r="EH31" s="17" t="s">
        <v>17</v>
      </c>
      <c r="EI31" s="53"/>
      <c r="EJ31" s="64">
        <f>SUM(EF31,ED31)</f>
        <v>10969</v>
      </c>
      <c r="EK31" s="65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1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5">
        <v>29353</v>
      </c>
      <c r="AS33" s="65"/>
      <c r="AT33" s="65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5">
        <v>28689</v>
      </c>
      <c r="BE33" s="65"/>
      <c r="BF33" s="65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5">
        <v>28493</v>
      </c>
      <c r="BQ33" s="65"/>
      <c r="BR33" s="65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5">
        <v>28321</v>
      </c>
      <c r="CC33" s="65"/>
      <c r="CD33" s="65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5">
        <v>24856</v>
      </c>
      <c r="CO33" s="65"/>
      <c r="CP33" s="65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5">
        <v>23182</v>
      </c>
      <c r="DA33" s="65"/>
      <c r="DB33" s="65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5">
        <v>21711</v>
      </c>
      <c r="DM33" s="65"/>
      <c r="DN33" s="65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5">
        <v>19844</v>
      </c>
      <c r="DY33" s="65"/>
      <c r="DZ33" s="65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5">
        <v>18181</v>
      </c>
      <c r="EK33" s="65"/>
      <c r="EL33" s="65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5">
        <v>4242</v>
      </c>
      <c r="AS34" s="66"/>
      <c r="AT34" s="65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5">
        <v>4704</v>
      </c>
      <c r="BE34" s="66"/>
      <c r="BF34" s="65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5">
        <v>4636</v>
      </c>
      <c r="BQ34" s="66"/>
      <c r="BR34" s="65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5">
        <v>4836</v>
      </c>
      <c r="CC34" s="66"/>
      <c r="CD34" s="65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5">
        <v>4462</v>
      </c>
      <c r="CO34" s="66"/>
      <c r="CP34" s="65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5">
        <v>4553</v>
      </c>
      <c r="DA34" s="66"/>
      <c r="DB34" s="65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5">
        <v>4317</v>
      </c>
      <c r="DM34" s="66"/>
      <c r="DN34" s="65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5">
        <v>3711</v>
      </c>
      <c r="DY34" s="66"/>
      <c r="DZ34" s="65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5">
        <v>3578</v>
      </c>
      <c r="EK34" s="66"/>
      <c r="EL34" s="65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2" t="s">
        <v>55</v>
      </c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82" t="s">
        <v>55</v>
      </c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21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21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21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20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20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20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20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20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20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20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20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20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20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9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9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9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9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77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V12">
    <cfRule type="iconSet" priority="176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V13">
    <cfRule type="iconSet" priority="175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V15">
    <cfRule type="iconSet" priority="174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1">
    <cfRule type="iconSet" priority="16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2">
    <cfRule type="iconSet" priority="168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3">
    <cfRule type="iconSet" priority="167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6">
    <cfRule type="iconSet" priority="166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5">
    <cfRule type="iconSet" priority="165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Kaskaskia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Kaskaskia Overview</vt:lpstr>
      <vt:lpstr>'Kaskaskia Overview'!Print_Area</vt:lpstr>
      <vt:lpstr>'Kaskaskia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2016-12-22T18:41:13Z</cp:lastPrinted>
  <dcterms:created xsi:type="dcterms:W3CDTF">2010-06-25T15:56:08Z</dcterms:created>
  <dcterms:modified xsi:type="dcterms:W3CDTF">2019-01-04T16:58:17Z</dcterms:modified>
</cp:coreProperties>
</file>