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15" yWindow="0" windowWidth="28695" windowHeight="7260"/>
  </bookViews>
  <sheets>
    <sheet name="Danville Overview" sheetId="1" r:id="rId1"/>
  </sheets>
  <definedNames>
    <definedName name="_AMO_UniqueIdentifier" hidden="1">"'20426610-5d47-410f-b3c3-8da80be491be'"</definedName>
    <definedName name="_xlnm.Print_Area" localSheetId="0">'Danville Overview'!$A$4:$FM$41</definedName>
    <definedName name="_xlnm.Print_Titles" localSheetId="0">'Danville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K34" i="1"/>
  <c r="FJ34" i="1"/>
  <c r="FI34" i="1"/>
  <c r="FH34" i="1"/>
  <c r="EZ34" i="1"/>
  <c r="FL33" i="1"/>
  <c r="FK33" i="1"/>
  <c r="FJ33" i="1"/>
  <c r="FI33" i="1"/>
  <c r="FH33" i="1"/>
  <c r="EZ33" i="1"/>
  <c r="FL32" i="1"/>
  <c r="FK32" i="1"/>
  <c r="FJ32" i="1"/>
  <c r="FI32" i="1"/>
  <c r="FH32" i="1"/>
  <c r="EZ32" i="1"/>
  <c r="FL31" i="1"/>
  <c r="FK31" i="1"/>
  <c r="FJ31" i="1"/>
  <c r="FI31" i="1"/>
  <c r="FH31" i="1"/>
  <c r="FE31" i="1"/>
  <c r="FD31" i="1"/>
  <c r="FC31" i="1"/>
  <c r="FB31" i="1"/>
  <c r="EZ31" i="1"/>
  <c r="FL30" i="1"/>
  <c r="FK30" i="1"/>
  <c r="FJ30" i="1"/>
  <c r="FI30" i="1"/>
  <c r="FH30" i="1"/>
  <c r="EZ30" i="1"/>
  <c r="FL29" i="1"/>
  <c r="FK29" i="1"/>
  <c r="FJ29" i="1"/>
  <c r="FI29" i="1"/>
  <c r="FH29" i="1"/>
  <c r="FG29" i="1"/>
  <c r="FF29" i="1"/>
  <c r="FE29" i="1"/>
  <c r="FD29" i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C13" i="1"/>
  <c r="FB13" i="1"/>
  <c r="FK12" i="1"/>
  <c r="FJ12" i="1"/>
  <c r="FH12" i="1"/>
  <c r="FI12" i="1" s="1"/>
  <c r="FJ11" i="1"/>
  <c r="FK11" i="1" s="1"/>
  <c r="FI11" i="1"/>
  <c r="FH11" i="1"/>
  <c r="FF11" i="1"/>
  <c r="FG11" i="1" s="1"/>
  <c r="FD11" i="1"/>
  <c r="FE11" i="1" s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O16" i="1" s="1"/>
  <c r="EN15" i="1"/>
  <c r="EJ13" i="1"/>
  <c r="EN12" i="1"/>
  <c r="EN11" i="1"/>
  <c r="EB32" i="1"/>
  <c r="EB14" i="1"/>
  <c r="EC14" i="1" l="1"/>
  <c r="EZ14" i="1"/>
  <c r="FL14" i="1"/>
  <c r="EZ16" i="1"/>
  <c r="FL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FL13" i="1" l="1"/>
  <c r="EZ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DQ14" i="1" l="1"/>
  <c r="EC16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Q11" i="1"/>
  <c r="DP31" i="1"/>
  <c r="DQ16" i="1"/>
  <c r="DQ15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5" i="1"/>
  <c r="DE16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R11" i="1"/>
  <c r="CS11" i="1" l="1"/>
  <c r="CS12" i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G15" i="1" s="1"/>
  <c r="CB13" i="1"/>
  <c r="CF13" i="1" s="1"/>
  <c r="CF12" i="1"/>
  <c r="CB11" i="1"/>
  <c r="CF11" i="1" s="1"/>
  <c r="CG13" i="1" l="1"/>
  <c r="CG12" i="1"/>
  <c r="CG11" i="1"/>
  <c r="BP11" i="1" l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U11" i="1" s="1"/>
  <c r="BT31" i="1"/>
  <c r="BU16" i="1"/>
  <c r="BU15" i="1"/>
  <c r="BT13" i="1"/>
  <c r="BI14" i="1"/>
  <c r="BU13" i="1" l="1"/>
  <c r="BD11" i="1"/>
  <c r="BH34" i="1" l="1"/>
  <c r="BH33" i="1"/>
  <c r="BD31" i="1"/>
  <c r="BH30" i="1"/>
  <c r="BD29" i="1"/>
  <c r="BH29" i="1" l="1"/>
  <c r="BH31" i="1"/>
  <c r="BD13" i="1"/>
  <c r="AV32" i="1"/>
  <c r="AV14" i="1"/>
  <c r="AV34" i="1"/>
  <c r="AV33" i="1"/>
  <c r="AR31" i="1"/>
  <c r="AV30" i="1"/>
  <c r="AR29" i="1"/>
  <c r="AV16" i="1"/>
  <c r="AV15" i="1"/>
  <c r="AV13" i="1"/>
  <c r="AV12" i="1"/>
  <c r="AV11" i="1"/>
  <c r="AW12" i="1" l="1"/>
  <c r="AW16" i="1"/>
  <c r="AV31" i="1"/>
  <c r="AW13" i="1" s="1"/>
  <c r="AW15" i="1"/>
  <c r="AV29" i="1"/>
  <c r="AW14" i="1"/>
  <c r="AW11" i="1" l="1"/>
  <c r="AJ32" i="1"/>
  <c r="X32" i="1"/>
  <c r="L32" i="1"/>
  <c r="AJ14" i="1" l="1"/>
  <c r="AJ33" i="1" l="1"/>
  <c r="X33" i="1"/>
  <c r="L33" i="1"/>
  <c r="AJ34" i="1" l="1"/>
  <c r="AF31" i="1"/>
  <c r="AJ30" i="1"/>
  <c r="AF29" i="1"/>
  <c r="AJ29" i="1" s="1"/>
  <c r="AK14" i="1"/>
  <c r="AJ31" i="1" l="1"/>
  <c r="BH11" i="1" l="1"/>
  <c r="BH16" i="1" l="1"/>
  <c r="BH15" i="1"/>
  <c r="BH13" i="1"/>
  <c r="BH12" i="1"/>
  <c r="BI11" i="1"/>
  <c r="BI16" i="1" l="1"/>
  <c r="BI15" i="1"/>
  <c r="BI13" i="1"/>
  <c r="BI12" i="1"/>
  <c r="AJ16" i="1"/>
  <c r="AJ15" i="1"/>
  <c r="AK15" i="1" s="1"/>
  <c r="AJ13" i="1"/>
  <c r="AJ12" i="1"/>
  <c r="AJ11" i="1"/>
  <c r="X34" i="1"/>
  <c r="X30" i="1"/>
  <c r="X16" i="1"/>
  <c r="X15" i="1"/>
  <c r="X14" i="1"/>
  <c r="Y14" i="1" s="1"/>
  <c r="X13" i="1"/>
  <c r="X12" i="1"/>
  <c r="X11" i="1"/>
  <c r="L34" i="1"/>
  <c r="L30" i="1"/>
  <c r="L16" i="1"/>
  <c r="L15" i="1"/>
  <c r="M15" i="1" s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6" i="1" l="1"/>
  <c r="Y12" i="1"/>
  <c r="M12" i="1"/>
  <c r="M11" i="1"/>
  <c r="AK12" i="1"/>
  <c r="Y13" i="1"/>
  <c r="Y16" i="1"/>
  <c r="AK16" i="1"/>
  <c r="Y11" i="1"/>
  <c r="Y15" i="1"/>
  <c r="AK11" i="1"/>
  <c r="AK13" i="1"/>
</calcChain>
</file>

<file path=xl/sharedStrings.xml><?xml version="1.0" encoding="utf-8"?>
<sst xmlns="http://schemas.openxmlformats.org/spreadsheetml/2006/main" count="883" uniqueCount="57">
  <si>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</si>
  <si>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</si>
  <si>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</si>
  <si>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</si>
  <si>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</si>
  <si>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</si>
  <si>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</si>
  <si>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</si>
  <si>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</si>
  <si>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</si>
  <si>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</si>
  <si>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</si>
  <si>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</si>
  <si>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</si>
  <si>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</si>
  <si>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</si>
  <si>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</si>
  <si>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</si>
  <si>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</si>
  <si>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</si>
  <si>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</si>
  <si>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</si>
  <si>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Danville Area Community College</t>
  </si>
  <si>
    <t>Danville Area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</si>
  <si>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</si>
  <si>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</si>
  <si>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</si>
  <si>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</si>
  <si>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</si>
  <si>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</si>
  <si>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</si>
  <si>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</si>
  <si>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</si>
  <si>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</si>
  <si>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</si>
  <si>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</si>
  <si>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</si>
  <si>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</si>
  <si>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</si>
  <si>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</si>
  <si>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Danville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</si>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</sst>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6"/>
    <col min="51" max="51" width="2.7109375" style="6" customWidth="1"/>
    <col min="52" max="52" width="9.140625" style="6"/>
    <col min="53" max="53" width="2.7109375" style="6" customWidth="1"/>
    <col min="54" max="54" width="9.140625" style="6"/>
    <col min="55" max="55" width="2.7109375" style="6" customWidth="1"/>
    <col min="56" max="56" width="9.140625" style="6"/>
    <col min="57" max="57" width="2.7109375" style="6" customWidth="1"/>
    <col min="58" max="58" width="9.140625" style="6"/>
    <col min="59" max="59" width="2.7109375" style="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5" t="s">
        <v>1</v>
      </c>
      <c r="AY8" s="5"/>
      <c r="AZ8" s="5"/>
      <c r="BA8" s="5"/>
      <c r="BB8" s="5"/>
      <c r="BC8" s="5"/>
      <c r="BD8" s="5"/>
      <c r="BE8" s="5"/>
      <c r="BF8" s="5"/>
      <c r="BG8" s="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10" t="s">
        <v>5</v>
      </c>
      <c r="AY9" s="10"/>
      <c r="AZ9" s="10" t="s">
        <v>6</v>
      </c>
      <c r="BA9" s="10"/>
      <c r="BB9" s="10" t="s">
        <v>7</v>
      </c>
      <c r="BC9" s="10"/>
      <c r="BD9" s="10" t="s">
        <v>8</v>
      </c>
      <c r="BE9" s="10"/>
      <c r="BF9" s="10" t="s">
        <v>9</v>
      </c>
      <c r="BG9" s="1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23</v>
      </c>
      <c r="C11" s="12"/>
      <c r="D11" s="14">
        <v>39</v>
      </c>
      <c r="E11" s="12"/>
      <c r="F11" s="14">
        <v>194</v>
      </c>
      <c r="G11" s="12"/>
      <c r="H11" s="14">
        <v>256</v>
      </c>
      <c r="I11" s="14"/>
      <c r="J11" s="14">
        <v>471</v>
      </c>
      <c r="K11" s="12"/>
      <c r="L11" s="59">
        <f>H11/J11</f>
        <v>0.54352441613588109</v>
      </c>
      <c r="M11" s="15">
        <f t="shared" ref="M11:M16" si="0">L11-L29</f>
        <v>-0.15285705870323696</v>
      </c>
      <c r="N11" s="14">
        <v>55</v>
      </c>
      <c r="O11" s="12"/>
      <c r="P11" s="14">
        <v>24</v>
      </c>
      <c r="Q11" s="12"/>
      <c r="R11" s="14">
        <v>200</v>
      </c>
      <c r="S11" s="12"/>
      <c r="T11" s="14">
        <v>279</v>
      </c>
      <c r="U11" s="14"/>
      <c r="V11" s="14">
        <v>454</v>
      </c>
      <c r="W11" s="12"/>
      <c r="X11" s="59">
        <f t="shared" ref="X11:X16" si="1">T11/V11</f>
        <v>0.61453744493392071</v>
      </c>
      <c r="Y11" s="15">
        <f t="shared" ref="Y11:Y16" si="2">X11-X29</f>
        <v>-0.12265639020069585</v>
      </c>
      <c r="Z11" s="13">
        <v>45</v>
      </c>
      <c r="AA11" s="13"/>
      <c r="AB11" s="13">
        <v>24</v>
      </c>
      <c r="AC11" s="13"/>
      <c r="AD11" s="13">
        <v>235</v>
      </c>
      <c r="AE11" s="13"/>
      <c r="AF11" s="13">
        <v>304</v>
      </c>
      <c r="AG11" s="13"/>
      <c r="AH11" s="13">
        <v>419</v>
      </c>
      <c r="AI11" s="13"/>
      <c r="AJ11" s="59">
        <f t="shared" ref="AJ11:AJ16" si="3">AF11/AH11</f>
        <v>0.72553699284009543</v>
      </c>
      <c r="AK11" s="15">
        <f t="shared" ref="AK11:AK16" si="4">AJ11-AJ29</f>
        <v>-6.4288255118881699E-2</v>
      </c>
      <c r="AL11" s="14">
        <v>44</v>
      </c>
      <c r="AM11" s="14"/>
      <c r="AN11" s="14">
        <v>27</v>
      </c>
      <c r="AO11" s="14"/>
      <c r="AP11" s="14">
        <v>211</v>
      </c>
      <c r="AQ11" s="14"/>
      <c r="AR11" s="14">
        <v>282</v>
      </c>
      <c r="AS11" s="14"/>
      <c r="AT11" s="14">
        <v>395</v>
      </c>
      <c r="AU11" s="15"/>
      <c r="AV11" s="59">
        <f t="shared" ref="AV11:AV16" si="5">AR11/AT11</f>
        <v>0.71392405063291142</v>
      </c>
      <c r="AW11" s="15">
        <f t="shared" ref="AW11:AW16" si="6">AV11-AV29</f>
        <v>-8.0854106363675626E-2</v>
      </c>
      <c r="AX11" s="70">
        <v>17</v>
      </c>
      <c r="AY11" s="63"/>
      <c r="AZ11" s="63">
        <v>23</v>
      </c>
      <c r="BA11" s="63"/>
      <c r="BB11" s="63">
        <v>185</v>
      </c>
      <c r="BC11" s="63"/>
      <c r="BD11" s="63">
        <f t="shared" ref="BD11" si="7">SUM(AZ11,BB11,AX11)</f>
        <v>225</v>
      </c>
      <c r="BE11" s="63"/>
      <c r="BF11" s="63">
        <v>313</v>
      </c>
      <c r="BG11" s="15"/>
      <c r="BH11" s="59">
        <f>BD11/BF11</f>
        <v>0.71884984025559107</v>
      </c>
      <c r="BI11" s="15">
        <f>BH11-BH29</f>
        <v>-6.8669606589698451E-2</v>
      </c>
      <c r="BJ11" s="72">
        <v>32</v>
      </c>
      <c r="BK11" s="72"/>
      <c r="BL11" s="72">
        <v>23</v>
      </c>
      <c r="BM11" s="72"/>
      <c r="BN11" s="72">
        <v>343</v>
      </c>
      <c r="BO11" s="72"/>
      <c r="BP11" s="72">
        <f>SUM(BJ11,BL11,BN11)</f>
        <v>398</v>
      </c>
      <c r="BQ11" s="72"/>
      <c r="BR11" s="72">
        <v>547</v>
      </c>
      <c r="BS11" s="46"/>
      <c r="BT11" s="59">
        <f>BP11/BR11</f>
        <v>0.72760511882998169</v>
      </c>
      <c r="BU11" s="15">
        <f t="shared" ref="BU11:BU16" si="8">BT11-BT29</f>
        <v>-4.417234839567874E-2</v>
      </c>
      <c r="BV11" s="72">
        <v>41</v>
      </c>
      <c r="BW11" s="72"/>
      <c r="BX11" s="72">
        <v>32</v>
      </c>
      <c r="BY11" s="72"/>
      <c r="BZ11" s="72">
        <v>466</v>
      </c>
      <c r="CA11" s="72"/>
      <c r="CB11" s="72">
        <f>SUM(BV11,BX11,BZ11)</f>
        <v>539</v>
      </c>
      <c r="CC11" s="72"/>
      <c r="CD11" s="72">
        <v>766</v>
      </c>
      <c r="CE11" s="46"/>
      <c r="CF11" s="59">
        <f>CB11/CD11</f>
        <v>0.70365535248041777</v>
      </c>
      <c r="CG11" s="15">
        <f t="shared" ref="CG11:CG16" si="9">CF11-CF29</f>
        <v>-4.7398877710375764E-2</v>
      </c>
      <c r="CH11" s="70">
        <v>42</v>
      </c>
      <c r="CI11" s="76"/>
      <c r="CJ11" s="70">
        <v>23</v>
      </c>
      <c r="CK11" s="76"/>
      <c r="CL11" s="70">
        <v>424</v>
      </c>
      <c r="CM11" s="76"/>
      <c r="CN11" s="75">
        <f t="shared" ref="CN11" si="10">SUM(CL11,CJ11,CH11)</f>
        <v>489</v>
      </c>
      <c r="CO11" s="75"/>
      <c r="CP11" s="70">
        <v>712</v>
      </c>
      <c r="CQ11" s="46"/>
      <c r="CR11" s="59">
        <f>CN11/CP11</f>
        <v>0.6867977528089888</v>
      </c>
      <c r="CS11" s="15">
        <f t="shared" ref="CS11:CS16" si="11">CR11-CR29</f>
        <v>-8.095673820897531E-2</v>
      </c>
      <c r="CT11" s="70">
        <v>28</v>
      </c>
      <c r="CU11" s="76"/>
      <c r="CV11" s="70">
        <v>26</v>
      </c>
      <c r="CW11" s="76"/>
      <c r="CX11" s="70">
        <v>429</v>
      </c>
      <c r="CY11" s="76"/>
      <c r="CZ11" s="75">
        <f t="shared" ref="CZ11" si="12">SUM(CX11,CV11,CT11)</f>
        <v>483</v>
      </c>
      <c r="DA11" s="75"/>
      <c r="DB11" s="70">
        <v>607</v>
      </c>
      <c r="DC11" s="46"/>
      <c r="DD11" s="59">
        <f>CZ11/DB11</f>
        <v>0.79571663920922575</v>
      </c>
      <c r="DE11" s="15">
        <f>DD11-DD29</f>
        <v>1.8954535458123978E-2</v>
      </c>
      <c r="DF11" s="70">
        <v>32</v>
      </c>
      <c r="DG11" s="76"/>
      <c r="DH11" s="70">
        <v>25</v>
      </c>
      <c r="DI11" s="76"/>
      <c r="DJ11" s="70">
        <v>365</v>
      </c>
      <c r="DK11" s="76"/>
      <c r="DL11" s="75">
        <f t="shared" ref="DL11" si="13">SUM(DJ11,DH11,DF11)</f>
        <v>422</v>
      </c>
      <c r="DM11" s="75"/>
      <c r="DN11" s="70">
        <v>555</v>
      </c>
      <c r="DO11" s="46"/>
      <c r="DP11" s="59">
        <f t="shared" ref="DP11:DP16" si="14">DL11/DN11</f>
        <v>0.76036036036036037</v>
      </c>
      <c r="DQ11" s="15">
        <f t="shared" ref="DQ11:DQ16" si="15">DP11-DP29</f>
        <v>-1.8865167311236775E-2</v>
      </c>
      <c r="DR11" s="70">
        <v>27</v>
      </c>
      <c r="DS11" s="76"/>
      <c r="DT11" s="70">
        <v>18</v>
      </c>
      <c r="DU11" s="76"/>
      <c r="DV11" s="70">
        <v>387</v>
      </c>
      <c r="DW11" s="76"/>
      <c r="DX11" s="75">
        <f t="shared" ref="DX11" si="16">SUM(DV11,DT11,DR11)</f>
        <v>432</v>
      </c>
      <c r="DY11" s="75"/>
      <c r="DZ11" s="70">
        <v>622</v>
      </c>
      <c r="EA11" s="46"/>
      <c r="EB11" s="59">
        <f>DX11/DZ11</f>
        <v>0.69453376205787787</v>
      </c>
      <c r="EC11" s="15">
        <f>EB11-EB29</f>
        <v>-8.5156306854564878E-2</v>
      </c>
      <c r="ED11" s="70">
        <v>26</v>
      </c>
      <c r="EE11" s="76"/>
      <c r="EF11" s="70">
        <v>21</v>
      </c>
      <c r="EG11" s="76"/>
      <c r="EH11" s="70">
        <v>382</v>
      </c>
      <c r="EI11" s="76"/>
      <c r="EJ11" s="75">
        <f t="shared" ref="EJ11" si="17">SUM(EH11,EF11,ED11)</f>
        <v>429</v>
      </c>
      <c r="EK11" s="75"/>
      <c r="EL11" s="70">
        <v>599</v>
      </c>
      <c r="EM11" s="46"/>
      <c r="EN11" s="59">
        <f>EJ11/EL11</f>
        <v>0.71619365609348917</v>
      </c>
      <c r="EO11" s="15">
        <f>EN11-EN29</f>
        <v>-8.3870483017115194E-2</v>
      </c>
      <c r="EP11" s="18">
        <f>ED11-DR11</f>
        <v>-1</v>
      </c>
      <c r="EQ11" s="59">
        <f>EP11/DR11</f>
        <v>-3.7037037037037035E-2</v>
      </c>
      <c r="ER11" s="13">
        <f>EF11-DT11</f>
        <v>3</v>
      </c>
      <c r="ES11" s="59">
        <f>ER11/DT11</f>
        <v>0.16666666666666666</v>
      </c>
      <c r="ET11" s="18">
        <f>EH11-DV11</f>
        <v>-5</v>
      </c>
      <c r="EU11" s="68">
        <f>ET11/DV11</f>
        <v>-1.2919896640826873E-2</v>
      </c>
      <c r="EV11" s="13">
        <f>EJ11-DX11</f>
        <v>-3</v>
      </c>
      <c r="EW11" s="59">
        <f>EV11/DX11</f>
        <v>-6.9444444444444441E-3</v>
      </c>
      <c r="EX11" s="13">
        <f>EL11-DZ11</f>
        <v>-23</v>
      </c>
      <c r="EY11" s="59">
        <f>EX11/DZ11</f>
        <v>-3.6977491961414789E-2</v>
      </c>
      <c r="EZ11" s="48">
        <f>EN11-EB11</f>
        <v>2.1659894035611305E-2</v>
      </c>
      <c r="FA11" s="22"/>
      <c r="FB11" s="18">
        <f>ED11-DF11</f>
        <v>-6</v>
      </c>
      <c r="FC11" s="59">
        <f>FB11/DF11</f>
        <v>-0.1875</v>
      </c>
      <c r="FD11" s="18">
        <f>EF11-DH11</f>
        <v>-4</v>
      </c>
      <c r="FE11" s="68">
        <f>FD11/DH11</f>
        <v>-0.16</v>
      </c>
      <c r="FF11" s="18">
        <f>EH11-DJ11</f>
        <v>17</v>
      </c>
      <c r="FG11" s="68">
        <f>FF11/DJ11</f>
        <v>4.6575342465753428E-2</v>
      </c>
      <c r="FH11" s="13">
        <f t="shared" ref="FH11:FH13" si="18">EJ11-DL11</f>
        <v>7</v>
      </c>
      <c r="FI11" s="59">
        <f t="shared" ref="FI11:FI13" si="19">FH11/DL11</f>
        <v>1.6587677725118485E-2</v>
      </c>
      <c r="FJ11" s="13">
        <f t="shared" ref="FJ11:FJ13" si="20">EL11-DN11</f>
        <v>44</v>
      </c>
      <c r="FK11" s="59">
        <f t="shared" ref="FK11:FK13" si="21">FJ11/DN11</f>
        <v>7.9279279279279274E-2</v>
      </c>
      <c r="FL11" s="50">
        <f>EN11-DP11</f>
        <v>-4.4166704266871193E-2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194</v>
      </c>
      <c r="I12" s="14"/>
      <c r="J12" s="14">
        <v>471</v>
      </c>
      <c r="K12" s="12"/>
      <c r="L12" s="59">
        <f t="shared" ref="L12:L16" si="22">H12/J12</f>
        <v>0.41188959660297242</v>
      </c>
      <c r="M12" s="15">
        <f t="shared" si="0"/>
        <v>-0.16267874745582422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200</v>
      </c>
      <c r="U12" s="14"/>
      <c r="V12" s="14">
        <v>454</v>
      </c>
      <c r="W12" s="12"/>
      <c r="X12" s="59">
        <f t="shared" si="1"/>
        <v>0.44052863436123346</v>
      </c>
      <c r="Y12" s="15">
        <f t="shared" si="2"/>
        <v>-0.13787515153120111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235</v>
      </c>
      <c r="AG12" s="13"/>
      <c r="AH12" s="13">
        <v>419</v>
      </c>
      <c r="AJ12" s="59">
        <f t="shared" si="3"/>
        <v>0.56085918854415273</v>
      </c>
      <c r="AK12" s="15">
        <f t="shared" si="4"/>
        <v>-3.5929152323534996E-2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14">
        <v>211</v>
      </c>
      <c r="AS12" s="15"/>
      <c r="AT12" s="14">
        <v>395</v>
      </c>
      <c r="AU12" s="15"/>
      <c r="AV12" s="59">
        <f t="shared" si="5"/>
        <v>0.53417721518987338</v>
      </c>
      <c r="AW12" s="15">
        <f t="shared" si="6"/>
        <v>-8.0771590270877436E-2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3">
        <v>185</v>
      </c>
      <c r="BE12" s="63"/>
      <c r="BF12" s="63">
        <v>313</v>
      </c>
      <c r="BG12" s="15"/>
      <c r="BH12" s="59">
        <f>BD12/BF12</f>
        <v>0.59105431309904155</v>
      </c>
      <c r="BI12" s="15">
        <f>BH12-BH30</f>
        <v>-3.2316473417812408E-2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2">
        <v>343</v>
      </c>
      <c r="BQ12" s="72"/>
      <c r="BR12" s="72">
        <v>547</v>
      </c>
      <c r="BS12" s="31"/>
      <c r="BT12" s="59">
        <f>BP12/BR12</f>
        <v>0.62705667276051191</v>
      </c>
      <c r="BU12" s="15">
        <f t="shared" si="8"/>
        <v>2.4408106845825062E-2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2">
        <v>466</v>
      </c>
      <c r="CC12" s="72"/>
      <c r="CD12" s="72">
        <v>766</v>
      </c>
      <c r="CE12" s="31"/>
      <c r="CF12" s="59">
        <f>CB12/CD12</f>
        <v>0.60835509138381205</v>
      </c>
      <c r="CG12" s="15">
        <f t="shared" si="9"/>
        <v>1.0849857094053617E-2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0">
        <v>424</v>
      </c>
      <c r="CO12" s="63"/>
      <c r="CP12" s="70">
        <v>712</v>
      </c>
      <c r="CQ12" s="31"/>
      <c r="CR12" s="59">
        <f>CN12/CP12</f>
        <v>0.5955056179775281</v>
      </c>
      <c r="CS12" s="15">
        <f t="shared" si="11"/>
        <v>-2.6650070645226398E-2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0">
        <v>429</v>
      </c>
      <c r="DA12" s="63"/>
      <c r="DB12" s="70">
        <v>607</v>
      </c>
      <c r="DC12" s="31"/>
      <c r="DD12" s="59">
        <f>CZ12/DB12</f>
        <v>0.70675453047775949</v>
      </c>
      <c r="DE12" s="15">
        <f>DD12-DD30</f>
        <v>6.1982893900435876E-2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0">
        <v>365</v>
      </c>
      <c r="DM12" s="63"/>
      <c r="DN12" s="70">
        <v>555</v>
      </c>
      <c r="DO12" s="31"/>
      <c r="DP12" s="59">
        <f t="shared" si="14"/>
        <v>0.65765765765765771</v>
      </c>
      <c r="DQ12" s="15">
        <f t="shared" si="15"/>
        <v>1.0989883019133506E-2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0">
        <v>387</v>
      </c>
      <c r="DY12" s="63"/>
      <c r="DZ12" s="70">
        <v>622</v>
      </c>
      <c r="EA12" s="63"/>
      <c r="EB12" s="59">
        <f>DX12/DZ12</f>
        <v>0.62218649517684887</v>
      </c>
      <c r="EC12" s="15">
        <f>EB12-EB30</f>
        <v>-3.7414022540994907E-2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0">
        <v>382</v>
      </c>
      <c r="EK12" s="63"/>
      <c r="EL12" s="70">
        <v>599</v>
      </c>
      <c r="EM12" s="63"/>
      <c r="EN12" s="59">
        <f>EJ12/EL12</f>
        <v>0.63772954924874792</v>
      </c>
      <c r="EO12" s="15">
        <f>EN12-EN30</f>
        <v>-5.4295821332779992E-2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-5</v>
      </c>
      <c r="EW12" s="59">
        <f>EV12/DX12</f>
        <v>-1.2919896640826873E-2</v>
      </c>
      <c r="EX12" s="13">
        <f>EL12-DZ12</f>
        <v>-23</v>
      </c>
      <c r="EY12" s="59">
        <f>EX12/DZ12</f>
        <v>-3.6977491961414789E-2</v>
      </c>
      <c r="EZ12" s="48">
        <f>EN12-EB12</f>
        <v>1.5543054071899043E-2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8"/>
        <v>17</v>
      </c>
      <c r="FI12" s="59">
        <f t="shared" si="19"/>
        <v>4.6575342465753428E-2</v>
      </c>
      <c r="FJ12" s="13">
        <f t="shared" si="20"/>
        <v>44</v>
      </c>
      <c r="FK12" s="59">
        <f t="shared" si="21"/>
        <v>7.9279279279279274E-2</v>
      </c>
      <c r="FL12" s="50">
        <f>EN12-DP12</f>
        <v>-1.9928108408909795E-2</v>
      </c>
    </row>
    <row r="13" spans="1:169" x14ac:dyDescent="0.25">
      <c r="A13" s="12" t="s">
        <v>18</v>
      </c>
      <c r="B13" s="14">
        <v>27</v>
      </c>
      <c r="C13" s="12"/>
      <c r="D13" s="14">
        <v>172</v>
      </c>
      <c r="E13" s="14"/>
      <c r="F13" s="17" t="s">
        <v>17</v>
      </c>
      <c r="G13" s="12"/>
      <c r="H13" s="14">
        <v>199</v>
      </c>
      <c r="I13" s="14"/>
      <c r="J13" s="14">
        <v>339</v>
      </c>
      <c r="K13" s="12"/>
      <c r="L13" s="59">
        <f t="shared" si="22"/>
        <v>0.58702064896755157</v>
      </c>
      <c r="M13" s="15">
        <f t="shared" si="0"/>
        <v>-6.3779814571656157E-2</v>
      </c>
      <c r="N13" s="14">
        <v>23</v>
      </c>
      <c r="O13" s="12"/>
      <c r="P13" s="14">
        <v>189</v>
      </c>
      <c r="Q13" s="14"/>
      <c r="R13" s="17" t="s">
        <v>17</v>
      </c>
      <c r="S13" s="12"/>
      <c r="T13" s="14">
        <v>212</v>
      </c>
      <c r="U13" s="14"/>
      <c r="V13" s="14">
        <v>331</v>
      </c>
      <c r="W13" s="12"/>
      <c r="X13" s="59">
        <f t="shared" si="1"/>
        <v>0.6404833836858006</v>
      </c>
      <c r="Y13" s="15">
        <f t="shared" si="2"/>
        <v>-1.0806166965621866E-2</v>
      </c>
      <c r="Z13" s="19">
        <v>4</v>
      </c>
      <c r="AB13" s="19">
        <v>103</v>
      </c>
      <c r="AC13" s="13"/>
      <c r="AD13" s="17" t="s">
        <v>17</v>
      </c>
      <c r="AF13" s="13">
        <v>107</v>
      </c>
      <c r="AG13" s="13"/>
      <c r="AH13" s="19">
        <v>276</v>
      </c>
      <c r="AI13" s="13"/>
      <c r="AJ13" s="59">
        <f t="shared" si="3"/>
        <v>0.38768115942028986</v>
      </c>
      <c r="AK13" s="15">
        <f t="shared" si="4"/>
        <v>-8.971906862988116E-2</v>
      </c>
      <c r="AL13" s="19">
        <v>10</v>
      </c>
      <c r="AM13" s="15"/>
      <c r="AN13" s="19">
        <v>188</v>
      </c>
      <c r="AO13" s="15"/>
      <c r="AP13" s="17" t="s">
        <v>17</v>
      </c>
      <c r="AQ13" s="15"/>
      <c r="AR13" s="14">
        <v>198</v>
      </c>
      <c r="AS13" s="15"/>
      <c r="AT13" s="19">
        <v>390</v>
      </c>
      <c r="AU13" s="15"/>
      <c r="AV13" s="59">
        <f t="shared" si="5"/>
        <v>0.50769230769230766</v>
      </c>
      <c r="AW13" s="15">
        <f t="shared" si="6"/>
        <v>3.0803517854999907E-2</v>
      </c>
      <c r="AX13" s="19">
        <v>13</v>
      </c>
      <c r="AY13" s="71"/>
      <c r="AZ13" s="19">
        <v>179</v>
      </c>
      <c r="BA13" s="18"/>
      <c r="BB13" s="52" t="s">
        <v>17</v>
      </c>
      <c r="BC13" s="18"/>
      <c r="BD13" s="46">
        <f>AX13+AZ13</f>
        <v>192</v>
      </c>
      <c r="BE13" s="18"/>
      <c r="BF13" s="19">
        <v>496</v>
      </c>
      <c r="BG13" s="15"/>
      <c r="BH13" s="59">
        <f>BD13/BF13</f>
        <v>0.38709677419354838</v>
      </c>
      <c r="BI13" s="15">
        <f>BH13-BH31</f>
        <v>-8.1011908932199617E-2</v>
      </c>
      <c r="BJ13" s="73">
        <v>17</v>
      </c>
      <c r="BK13" s="74"/>
      <c r="BL13" s="73">
        <v>157</v>
      </c>
      <c r="BM13" s="18"/>
      <c r="BN13" s="52" t="s">
        <v>17</v>
      </c>
      <c r="BO13" s="18"/>
      <c r="BP13" s="46">
        <f>BJ13+BL13</f>
        <v>174</v>
      </c>
      <c r="BQ13" s="18"/>
      <c r="BR13" s="73">
        <v>456</v>
      </c>
      <c r="BT13" s="59">
        <f>BP13/BR13</f>
        <v>0.38157894736842107</v>
      </c>
      <c r="BU13" s="15">
        <f t="shared" si="8"/>
        <v>-7.236605622611525E-2</v>
      </c>
      <c r="BV13" s="73">
        <v>13</v>
      </c>
      <c r="BW13" s="74"/>
      <c r="BX13" s="73">
        <v>125</v>
      </c>
      <c r="BY13" s="18"/>
      <c r="BZ13" s="52" t="s">
        <v>17</v>
      </c>
      <c r="CA13" s="18"/>
      <c r="CB13" s="46">
        <f>BV13+BX13</f>
        <v>138</v>
      </c>
      <c r="CC13" s="18"/>
      <c r="CD13" s="73">
        <v>363</v>
      </c>
      <c r="CF13" s="59">
        <f>CB13/CD13</f>
        <v>0.38016528925619836</v>
      </c>
      <c r="CG13" s="15">
        <f t="shared" si="9"/>
        <v>-6.3638022334368605E-2</v>
      </c>
      <c r="CH13" s="19">
        <v>13</v>
      </c>
      <c r="CI13" s="19"/>
      <c r="CJ13" s="19">
        <v>119</v>
      </c>
      <c r="CK13" s="18"/>
      <c r="CL13" s="52" t="s">
        <v>17</v>
      </c>
      <c r="CM13" s="18"/>
      <c r="CN13" s="46">
        <f>CH13+CJ13</f>
        <v>132</v>
      </c>
      <c r="CO13" s="18"/>
      <c r="CP13" s="19">
        <v>329</v>
      </c>
      <c r="CR13" s="59">
        <f>CN13/CP13</f>
        <v>0.40121580547112462</v>
      </c>
      <c r="CS13" s="15">
        <f t="shared" si="11"/>
        <v>-6.0579580171956415E-2</v>
      </c>
      <c r="CT13" s="19">
        <v>13</v>
      </c>
      <c r="CU13" s="19"/>
      <c r="CV13" s="19">
        <v>244</v>
      </c>
      <c r="CW13" s="18"/>
      <c r="CX13" s="52" t="s">
        <v>17</v>
      </c>
      <c r="CY13" s="18"/>
      <c r="CZ13" s="46">
        <f>CT13+CV13</f>
        <v>257</v>
      </c>
      <c r="DA13" s="18"/>
      <c r="DB13" s="19">
        <v>405</v>
      </c>
      <c r="DD13" s="59">
        <f>CZ13/DB13</f>
        <v>0.63456790123456785</v>
      </c>
      <c r="DE13" s="15">
        <f>DD13-DD31</f>
        <v>-5.2268501799018319E-2</v>
      </c>
      <c r="DF13" s="19">
        <v>8</v>
      </c>
      <c r="DG13" s="19"/>
      <c r="DH13" s="19">
        <v>234</v>
      </c>
      <c r="DI13" s="19"/>
      <c r="DJ13" s="52" t="s">
        <v>17</v>
      </c>
      <c r="DK13" s="19"/>
      <c r="DL13" s="19">
        <f>DF13+DH13</f>
        <v>242</v>
      </c>
      <c r="DM13" s="19"/>
      <c r="DN13" s="19">
        <v>382</v>
      </c>
      <c r="DP13" s="59">
        <f t="shared" si="14"/>
        <v>0.63350785340314131</v>
      </c>
      <c r="DQ13" s="15">
        <f t="shared" si="15"/>
        <v>-6.5803637575016283E-2</v>
      </c>
      <c r="DR13" s="19">
        <v>15</v>
      </c>
      <c r="DS13" s="19"/>
      <c r="DT13" s="19">
        <v>183</v>
      </c>
      <c r="DU13" s="19"/>
      <c r="DV13" s="52" t="s">
        <v>17</v>
      </c>
      <c r="DW13" s="19"/>
      <c r="DX13" s="19">
        <f>DR13+DT13</f>
        <v>198</v>
      </c>
      <c r="DY13" s="19"/>
      <c r="DZ13" s="19">
        <v>322</v>
      </c>
      <c r="EB13" s="59">
        <f>DX13/DZ13</f>
        <v>0.6149068322981367</v>
      </c>
      <c r="EC13" s="15">
        <f>EB13-EB31</f>
        <v>-0.10204567429816935</v>
      </c>
      <c r="ED13" s="19">
        <v>6</v>
      </c>
      <c r="EE13" s="19"/>
      <c r="EF13" s="19">
        <v>164</v>
      </c>
      <c r="EG13" s="19"/>
      <c r="EH13" s="52" t="s">
        <v>17</v>
      </c>
      <c r="EI13" s="19"/>
      <c r="EJ13" s="19">
        <f>ED13+EF13</f>
        <v>170</v>
      </c>
      <c r="EK13" s="19"/>
      <c r="EL13" s="19">
        <v>252</v>
      </c>
      <c r="EN13" s="59">
        <f>EJ13/EL13</f>
        <v>0.67460317460317465</v>
      </c>
      <c r="EO13" s="15">
        <f>EN13-EN31</f>
        <v>-5.0045038384867846E-2</v>
      </c>
      <c r="EP13" s="18">
        <f>ED13-DR13</f>
        <v>-9</v>
      </c>
      <c r="EQ13" s="59">
        <f>EP13/DR13</f>
        <v>-0.6</v>
      </c>
      <c r="ER13" s="13">
        <f>EF13-DT13</f>
        <v>-19</v>
      </c>
      <c r="ES13" s="59">
        <f>ER13/DT13</f>
        <v>-0.10382513661202186</v>
      </c>
      <c r="ET13" s="17" t="s">
        <v>17</v>
      </c>
      <c r="EU13" s="17" t="s">
        <v>17</v>
      </c>
      <c r="EV13" s="13">
        <f>EJ13-DX13</f>
        <v>-28</v>
      </c>
      <c r="EW13" s="59">
        <f>EV13/DX13</f>
        <v>-0.14141414141414141</v>
      </c>
      <c r="EX13" s="13">
        <f>EL13-DZ13</f>
        <v>-70</v>
      </c>
      <c r="EY13" s="59">
        <f>EX13/DZ13</f>
        <v>-0.21739130434782608</v>
      </c>
      <c r="EZ13" s="48">
        <f>EN13-EB13</f>
        <v>5.9696342305037953E-2</v>
      </c>
      <c r="FA13" s="22"/>
      <c r="FB13" s="18">
        <f>ED13-DF13</f>
        <v>-2</v>
      </c>
      <c r="FC13" s="59">
        <f>FB13/DF13</f>
        <v>-0.25</v>
      </c>
      <c r="FD13" s="18">
        <f>EF13-DH13</f>
        <v>-70</v>
      </c>
      <c r="FE13" s="68">
        <f>FD13/DH13</f>
        <v>-0.29914529914529914</v>
      </c>
      <c r="FF13" s="17" t="s">
        <v>17</v>
      </c>
      <c r="FG13" s="17" t="s">
        <v>17</v>
      </c>
      <c r="FH13" s="13">
        <f t="shared" si="18"/>
        <v>-72</v>
      </c>
      <c r="FI13" s="59">
        <f t="shared" si="19"/>
        <v>-0.2975206611570248</v>
      </c>
      <c r="FJ13" s="13">
        <f t="shared" si="20"/>
        <v>-130</v>
      </c>
      <c r="FK13" s="59">
        <f t="shared" si="21"/>
        <v>-0.34031413612565448</v>
      </c>
      <c r="FL13" s="50">
        <f>EN13-DP13</f>
        <v>4.1095321200033341E-2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114</v>
      </c>
      <c r="I14" s="20"/>
      <c r="J14" s="19">
        <v>151</v>
      </c>
      <c r="K14" s="20"/>
      <c r="L14" s="59">
        <f t="shared" si="22"/>
        <v>0.75496688741721851</v>
      </c>
      <c r="M14" s="15">
        <f t="shared" si="0"/>
        <v>5.7645371244932186E-2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246</v>
      </c>
      <c r="U14" s="14"/>
      <c r="V14" s="14">
        <v>370</v>
      </c>
      <c r="W14" s="14"/>
      <c r="X14" s="59">
        <f t="shared" si="1"/>
        <v>0.66486486486486485</v>
      </c>
      <c r="Y14" s="15">
        <f t="shared" si="2"/>
        <v>-4.6598140162722457E-3</v>
      </c>
      <c r="Z14" s="56" t="s">
        <v>17</v>
      </c>
      <c r="AA14" s="66"/>
      <c r="AB14" s="56" t="s">
        <v>17</v>
      </c>
      <c r="AC14" s="66"/>
      <c r="AD14" s="56" t="s">
        <v>17</v>
      </c>
      <c r="AE14" s="66"/>
      <c r="AF14" s="56">
        <v>324</v>
      </c>
      <c r="AG14" s="66"/>
      <c r="AH14" s="56">
        <v>497</v>
      </c>
      <c r="AI14" s="18"/>
      <c r="AJ14" s="59">
        <f>AF14/AH14</f>
        <v>0.65191146881287731</v>
      </c>
      <c r="AK14" s="15">
        <f t="shared" si="4"/>
        <v>-5.8493052093189224E-3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309</v>
      </c>
      <c r="AS14" s="18"/>
      <c r="AT14" s="52">
        <v>523</v>
      </c>
      <c r="AU14" s="18"/>
      <c r="AV14" s="59">
        <f t="shared" si="5"/>
        <v>0.59082217973231355</v>
      </c>
      <c r="AW14" s="15">
        <f t="shared" si="6"/>
        <v>-6.7244414697650967E-2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352</v>
      </c>
      <c r="BE14" s="18"/>
      <c r="BF14" s="52">
        <v>598</v>
      </c>
      <c r="BG14" s="18"/>
      <c r="BH14" s="59">
        <f t="shared" ref="BH14" si="23">BD14/BF14</f>
        <v>0.58862876254180607</v>
      </c>
      <c r="BI14" s="15">
        <f t="shared" ref="BI14" si="24">BH14-BH32</f>
        <v>-8.2483446234023372E-2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334</v>
      </c>
      <c r="BQ14" s="18"/>
      <c r="BR14" s="52">
        <v>559</v>
      </c>
      <c r="BS14" s="18"/>
      <c r="BT14" s="59">
        <f t="shared" ref="BT14" si="25">BP14/BR14</f>
        <v>0.5974955277280859</v>
      </c>
      <c r="BU14" s="15">
        <f t="shared" si="8"/>
        <v>-7.6880630057682864E-2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271</v>
      </c>
      <c r="CC14" s="77"/>
      <c r="CD14" s="77">
        <v>421</v>
      </c>
      <c r="CE14" s="18"/>
      <c r="CF14" s="59">
        <f t="shared" ref="CF14" si="26">CB14/CD14</f>
        <v>0.6437054631828979</v>
      </c>
      <c r="CG14" s="15">
        <f t="shared" si="9"/>
        <v>-3.5900205332197621E-2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306</v>
      </c>
      <c r="CO14" s="77"/>
      <c r="CP14" s="77">
        <v>448</v>
      </c>
      <c r="CQ14" s="18"/>
      <c r="CR14" s="59">
        <f t="shared" ref="CR14" si="27">CN14/CP14</f>
        <v>0.6830357142857143</v>
      </c>
      <c r="CS14" s="60">
        <f t="shared" si="11"/>
        <v>6.2728937728937506E-3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272</v>
      </c>
      <c r="DA14" s="77"/>
      <c r="DB14" s="77">
        <v>401</v>
      </c>
      <c r="DC14" s="18"/>
      <c r="DD14" s="59">
        <f t="shared" ref="DD14" si="28">CZ14/DB14</f>
        <v>0.67830423940149631</v>
      </c>
      <c r="DE14" s="60">
        <f t="shared" ref="DE14" si="29">DD14-DD32</f>
        <v>-1.0810832848266339E-2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247</v>
      </c>
      <c r="DM14" s="18"/>
      <c r="DN14" s="52">
        <v>393</v>
      </c>
      <c r="DO14" s="18"/>
      <c r="DP14" s="59">
        <f t="shared" si="14"/>
        <v>0.62849872773536897</v>
      </c>
      <c r="DQ14" s="15">
        <f t="shared" si="15"/>
        <v>-7.2656442763353701E-2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274</v>
      </c>
      <c r="DY14" s="77"/>
      <c r="DZ14" s="77">
        <v>383</v>
      </c>
      <c r="EA14" s="18"/>
      <c r="EB14" s="59">
        <f t="shared" ref="EB14" si="30">DX14/DZ14</f>
        <v>0.71540469973890342</v>
      </c>
      <c r="EC14" s="15">
        <f t="shared" ref="EC14" si="31">EB14-EB32</f>
        <v>-7.4220631015393668E-3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7" t="s">
        <v>17</v>
      </c>
      <c r="EO14" s="60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27</v>
      </c>
      <c r="EW14" s="59">
        <f>EV14/DL14</f>
        <v>0.10931174089068826</v>
      </c>
      <c r="EX14" s="13">
        <f>DZ14-DN14</f>
        <v>-10</v>
      </c>
      <c r="EY14" s="59">
        <f>EX14/DN14</f>
        <v>-2.5445292620865138E-2</v>
      </c>
      <c r="EZ14" s="48">
        <f>EB14-DP14</f>
        <v>8.6905972003534449E-2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2</v>
      </c>
      <c r="FI14" s="59">
        <f>FH14/CZ14</f>
        <v>7.3529411764705881E-3</v>
      </c>
      <c r="FJ14" s="13">
        <f>DZ14-DB14</f>
        <v>-18</v>
      </c>
      <c r="FK14" s="59">
        <f>FJ14/DB14</f>
        <v>-4.488778054862843E-2</v>
      </c>
      <c r="FL14" s="50">
        <f>EB14-DD14</f>
        <v>3.7100460337407104E-2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216</v>
      </c>
      <c r="I15" s="13"/>
      <c r="J15" s="13">
        <v>1408</v>
      </c>
      <c r="K15" s="12"/>
      <c r="L15" s="59">
        <f t="shared" si="22"/>
        <v>0.15340909090909091</v>
      </c>
      <c r="M15" s="15">
        <f t="shared" si="0"/>
        <v>-5.2661554208874806E-2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303</v>
      </c>
      <c r="U15" s="13"/>
      <c r="V15" s="13">
        <v>1589</v>
      </c>
      <c r="W15" s="12"/>
      <c r="X15" s="59">
        <f t="shared" si="1"/>
        <v>0.19068596601636248</v>
      </c>
      <c r="Y15" s="15">
        <f t="shared" si="2"/>
        <v>-1.0418494474541518E-2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326</v>
      </c>
      <c r="AG15" s="13"/>
      <c r="AH15" s="13">
        <v>1550</v>
      </c>
      <c r="AJ15" s="59">
        <f t="shared" si="3"/>
        <v>0.21032258064516129</v>
      </c>
      <c r="AK15" s="15">
        <f t="shared" si="4"/>
        <v>3.6723522021995247E-3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441</v>
      </c>
      <c r="AS15" s="14"/>
      <c r="AT15" s="14">
        <v>2058</v>
      </c>
      <c r="AU15" s="15"/>
      <c r="AV15" s="59">
        <f t="shared" si="5"/>
        <v>0.21428571428571427</v>
      </c>
      <c r="AW15" s="15">
        <f t="shared" si="6"/>
        <v>1.7827622177368829E-2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434</v>
      </c>
      <c r="BE15" s="19"/>
      <c r="BF15" s="19">
        <v>2213</v>
      </c>
      <c r="BG15" s="15"/>
      <c r="BH15" s="59">
        <f>BD15/BF15</f>
        <v>0.19611387257117036</v>
      </c>
      <c r="BI15" s="15">
        <f>BH15-BH33</f>
        <v>3.189578998617798E-3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436</v>
      </c>
      <c r="BQ15" s="19"/>
      <c r="BR15" s="19">
        <v>2276</v>
      </c>
      <c r="BS15" s="31"/>
      <c r="BT15" s="59">
        <f>BP15/BR15</f>
        <v>0.19156414762741653</v>
      </c>
      <c r="BU15" s="15">
        <f t="shared" si="8"/>
        <v>-2.1050520843872711E-3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435</v>
      </c>
      <c r="CC15" s="19"/>
      <c r="CD15" s="19">
        <v>2027</v>
      </c>
      <c r="CE15" s="31"/>
      <c r="CF15" s="59">
        <f>CB15/CD15</f>
        <v>0.21460286137148496</v>
      </c>
      <c r="CG15" s="15">
        <f t="shared" si="9"/>
        <v>1.4590149147975823E-2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294</v>
      </c>
      <c r="CO15" s="19"/>
      <c r="CP15" s="19">
        <v>1533</v>
      </c>
      <c r="CQ15" s="31"/>
      <c r="CR15" s="59">
        <f>CN15/CP15</f>
        <v>0.19178082191780821</v>
      </c>
      <c r="CS15" s="15">
        <f t="shared" si="11"/>
        <v>2.3324903374969397E-3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221</v>
      </c>
      <c r="DA15" s="19"/>
      <c r="DB15" s="19">
        <v>1432</v>
      </c>
      <c r="DC15" s="31"/>
      <c r="DD15" s="59">
        <f>CZ15/DB15</f>
        <v>0.1543296089385475</v>
      </c>
      <c r="DE15" s="15">
        <f>DD15-DD33</f>
        <v>-3.545810586410833E-2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228</v>
      </c>
      <c r="DM15" s="19"/>
      <c r="DN15" s="19">
        <v>1383</v>
      </c>
      <c r="DO15" s="31"/>
      <c r="DP15" s="59">
        <f t="shared" si="14"/>
        <v>0.16485900216919741</v>
      </c>
      <c r="DQ15" s="15">
        <f t="shared" si="15"/>
        <v>-2.74831047259185E-2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198</v>
      </c>
      <c r="DY15" s="19"/>
      <c r="DZ15" s="19">
        <v>1147</v>
      </c>
      <c r="EA15" s="31"/>
      <c r="EB15" s="59">
        <f>DX15/DZ15</f>
        <v>0.17262423714036618</v>
      </c>
      <c r="EC15" s="15">
        <f>EB15-EB33</f>
        <v>-1.8951600593624912E-2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166</v>
      </c>
      <c r="EK15" s="19"/>
      <c r="EL15" s="19">
        <v>1018</v>
      </c>
      <c r="EM15" s="31"/>
      <c r="EN15" s="59">
        <f>EJ15/EL15</f>
        <v>0.16306483300589392</v>
      </c>
      <c r="EO15" s="15">
        <f>EN15-EN33</f>
        <v>-2.4932147626725604E-2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-32</v>
      </c>
      <c r="EW15" s="59">
        <f t="shared" ref="EW15:EW16" si="33">EV15/DX15</f>
        <v>-0.16161616161616163</v>
      </c>
      <c r="EX15" s="13">
        <f t="shared" ref="EX15:EX16" si="34">EL15-DZ15</f>
        <v>-129</v>
      </c>
      <c r="EY15" s="59">
        <f t="shared" ref="EY15:EY16" si="35">EX15/DZ15</f>
        <v>-0.11246730601569312</v>
      </c>
      <c r="EZ15" s="48">
        <f>EN15-EB15</f>
        <v>-9.5594041344722602E-3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-62</v>
      </c>
      <c r="FI15" s="59">
        <f t="shared" ref="FI15:FI16" si="37">FH15/DL15</f>
        <v>-0.27192982456140352</v>
      </c>
      <c r="FJ15" s="13">
        <f t="shared" ref="FJ15:FJ16" si="38">EL15-DN15</f>
        <v>-365</v>
      </c>
      <c r="FK15" s="59">
        <f t="shared" ref="FK15:FK16" si="39">FJ15/DN15</f>
        <v>-0.26391901663051337</v>
      </c>
      <c r="FL15" s="50">
        <f>EN15-DP15</f>
        <v>-1.794169163303494E-3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19</v>
      </c>
      <c r="I16" s="14"/>
      <c r="J16" s="17">
        <v>158</v>
      </c>
      <c r="K16" s="12"/>
      <c r="L16" s="59">
        <f t="shared" si="22"/>
        <v>0.12025316455696203</v>
      </c>
      <c r="M16" s="15">
        <f t="shared" si="0"/>
        <v>-3.6438482433422265E-2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46</v>
      </c>
      <c r="U16" s="14"/>
      <c r="V16" s="17">
        <v>336</v>
      </c>
      <c r="W16" s="12"/>
      <c r="X16" s="59">
        <f t="shared" si="1"/>
        <v>0.13690476190476192</v>
      </c>
      <c r="Y16" s="15">
        <f t="shared" si="2"/>
        <v>-1.4425521098118954E-2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44</v>
      </c>
      <c r="AG16" s="13"/>
      <c r="AH16" s="13">
        <v>469</v>
      </c>
      <c r="AJ16" s="59">
        <f t="shared" si="3"/>
        <v>9.3816631130063971E-2</v>
      </c>
      <c r="AK16" s="15">
        <f t="shared" si="4"/>
        <v>-5.6356356662872892E-2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49</v>
      </c>
      <c r="AS16" s="12"/>
      <c r="AT16" s="14">
        <v>418</v>
      </c>
      <c r="AU16" s="15"/>
      <c r="AV16" s="59">
        <f t="shared" si="5"/>
        <v>0.11722488038277512</v>
      </c>
      <c r="AW16" s="15">
        <f t="shared" si="6"/>
        <v>-2.9918620952685687E-2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49</v>
      </c>
      <c r="BE16" s="71"/>
      <c r="BF16" s="19">
        <v>506</v>
      </c>
      <c r="BG16" s="15"/>
      <c r="BH16" s="59">
        <f>BD16/BF16</f>
        <v>9.6837944664031617E-2</v>
      </c>
      <c r="BI16" s="15">
        <f>BH16-BH34</f>
        <v>-5.7863275449757973E-2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47</v>
      </c>
      <c r="BQ16" s="71"/>
      <c r="BR16" s="19">
        <v>483</v>
      </c>
      <c r="BS16" s="31"/>
      <c r="BT16" s="59">
        <f>BP16/BR16</f>
        <v>9.7308488612836433E-2</v>
      </c>
      <c r="BU16" s="15">
        <f t="shared" si="8"/>
        <v>-5.4696495157123229E-2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47</v>
      </c>
      <c r="CC16" s="71"/>
      <c r="CD16" s="19">
        <v>364</v>
      </c>
      <c r="CE16" s="31"/>
      <c r="CF16" s="59">
        <f>CB16/CD16</f>
        <v>0.12912087912087913</v>
      </c>
      <c r="CG16" s="15">
        <f t="shared" si="9"/>
        <v>-2.3395835903720325E-2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37</v>
      </c>
      <c r="CO16" s="71"/>
      <c r="CP16" s="19">
        <v>403</v>
      </c>
      <c r="CQ16" s="31"/>
      <c r="CR16" s="59">
        <f>CN16/CP16</f>
        <v>9.1811414392059559E-2</v>
      </c>
      <c r="CS16" s="15">
        <f t="shared" si="11"/>
        <v>-5.3483277890584519E-2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46</v>
      </c>
      <c r="DA16" s="71"/>
      <c r="DB16" s="19">
        <v>348</v>
      </c>
      <c r="DC16" s="31"/>
      <c r="DD16" s="59">
        <f>CZ16/DB16</f>
        <v>0.13218390804597702</v>
      </c>
      <c r="DE16" s="15">
        <f>DD16-DD34</f>
        <v>-1.7207436246440222E-2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40</v>
      </c>
      <c r="DM16" s="71"/>
      <c r="DN16" s="19">
        <v>327</v>
      </c>
      <c r="DO16" s="31"/>
      <c r="DP16" s="59">
        <f t="shared" si="14"/>
        <v>0.12232415902140673</v>
      </c>
      <c r="DQ16" s="15">
        <f t="shared" si="15"/>
        <v>-2.8498605887931905E-2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36</v>
      </c>
      <c r="DY16" s="71"/>
      <c r="DZ16" s="19">
        <v>340</v>
      </c>
      <c r="EA16" s="31"/>
      <c r="EB16" s="59">
        <f>DX16/DZ16</f>
        <v>0.10588235294117647</v>
      </c>
      <c r="EC16" s="15">
        <f>EB16-EB34</f>
        <v>-4.105302875030277E-2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41</v>
      </c>
      <c r="EK16" s="71"/>
      <c r="EL16" s="19">
        <v>351</v>
      </c>
      <c r="EM16" s="31"/>
      <c r="EN16" s="59">
        <f>EJ16/EL16</f>
        <v>0.11680911680911681</v>
      </c>
      <c r="EO16" s="15">
        <f>EN16-EN34</f>
        <v>-2.6065139470082974E-2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5</v>
      </c>
      <c r="EW16" s="59">
        <f t="shared" si="33"/>
        <v>0.1388888888888889</v>
      </c>
      <c r="EX16" s="13">
        <f t="shared" si="34"/>
        <v>11</v>
      </c>
      <c r="EY16" s="59">
        <f t="shared" si="35"/>
        <v>3.2352941176470591E-2</v>
      </c>
      <c r="EZ16" s="48">
        <f>EN16-EB16</f>
        <v>1.0926763867940337E-2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1</v>
      </c>
      <c r="FI16" s="59">
        <f t="shared" si="37"/>
        <v>2.5000000000000001E-2</v>
      </c>
      <c r="FJ16" s="13">
        <f t="shared" si="38"/>
        <v>24</v>
      </c>
      <c r="FK16" s="59">
        <f t="shared" si="39"/>
        <v>7.3394495412844041E-2</v>
      </c>
      <c r="FL16" s="50">
        <f>EN16-DP16</f>
        <v>-5.5150422122899195E-3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6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32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1"/>
      <c r="AV29" s="47">
        <f>AR29/AT29</f>
        <v>0.79477815699658705</v>
      </c>
      <c r="AW29" s="31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1"/>
      <c r="BH29" s="47">
        <f>BD29/BF29</f>
        <v>0.78751944684528952</v>
      </c>
      <c r="BI29" s="31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1"/>
      <c r="BT29" s="47">
        <f>BP29/BR29</f>
        <v>0.77177746722566043</v>
      </c>
      <c r="BU29" s="31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1"/>
      <c r="CF29" s="47">
        <f>CB29/CD29</f>
        <v>0.75105423019079354</v>
      </c>
      <c r="CG29" s="31"/>
      <c r="CH29" s="75">
        <v>2756</v>
      </c>
      <c r="CI29" s="71"/>
      <c r="CJ29" s="19">
        <v>2107</v>
      </c>
      <c r="CK29" s="71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1"/>
      <c r="CR29" s="47">
        <f>CN29/CP29</f>
        <v>0.76775449101796411</v>
      </c>
      <c r="CS29" s="31"/>
      <c r="CT29" s="75">
        <v>2320</v>
      </c>
      <c r="CU29" s="71"/>
      <c r="CV29" s="19">
        <v>1723</v>
      </c>
      <c r="CW29" s="71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1"/>
      <c r="DD29" s="47">
        <f>CZ29/DB29</f>
        <v>0.77676210375110177</v>
      </c>
      <c r="DE29" s="31"/>
      <c r="DF29" s="75">
        <v>2363</v>
      </c>
      <c r="DG29" s="71"/>
      <c r="DH29" s="19">
        <v>1625</v>
      </c>
      <c r="DI29" s="71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1"/>
      <c r="DP29" s="47">
        <f>DL29/DN29</f>
        <v>0.77922552767159714</v>
      </c>
      <c r="DQ29" s="31"/>
      <c r="DR29" s="75">
        <v>2043</v>
      </c>
      <c r="DS29" s="71"/>
      <c r="DT29" s="19">
        <v>1390</v>
      </c>
      <c r="DU29" s="71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1"/>
      <c r="EB29" s="47">
        <f>DX29/DZ29</f>
        <v>0.77969006891244275</v>
      </c>
      <c r="EC29" s="31"/>
      <c r="ED29" s="75">
        <v>1761</v>
      </c>
      <c r="EE29" s="71"/>
      <c r="EF29" s="19">
        <v>1271</v>
      </c>
      <c r="EG29" s="71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3">
        <v>18018</v>
      </c>
      <c r="AS30" s="63"/>
      <c r="AT30" s="63">
        <v>29300</v>
      </c>
      <c r="AU30" s="53"/>
      <c r="AV30" s="47">
        <f t="shared" ref="AV30:AV32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3">
        <v>18031</v>
      </c>
      <c r="BE30" s="63"/>
      <c r="BF30" s="63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3">
        <v>18112</v>
      </c>
      <c r="BQ30" s="63"/>
      <c r="BR30" s="64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3">
        <v>20262</v>
      </c>
      <c r="CC30" s="63"/>
      <c r="CD30" s="64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4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3">
        <f>SUM(AN31,AL31)</f>
        <v>10699</v>
      </c>
      <c r="AS31" s="64"/>
      <c r="AT31" s="64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3">
        <f>SUM(AZ31,AX31)</f>
        <v>10561</v>
      </c>
      <c r="BE31" s="64"/>
      <c r="BF31" s="64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3">
        <f>SUM(BL31,BJ31)</f>
        <v>10103</v>
      </c>
      <c r="BQ31" s="64"/>
      <c r="BR31" s="64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3">
        <f>SUM(BX31,BV31)</f>
        <v>8845</v>
      </c>
      <c r="CC31" s="64"/>
      <c r="CD31" s="64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5">
        <v>7829</v>
      </c>
      <c r="CK31" s="53"/>
      <c r="CL31" s="17" t="s">
        <v>17</v>
      </c>
      <c r="CM31" s="53"/>
      <c r="CN31" s="63">
        <f>SUM(CJ31,CH31)</f>
        <v>8987</v>
      </c>
      <c r="CO31" s="64"/>
      <c r="CP31" s="19">
        <v>19461</v>
      </c>
      <c r="CQ31" s="53"/>
      <c r="CR31" s="47">
        <f t="shared" si="54"/>
        <v>0.46179538564308104</v>
      </c>
      <c r="CS31" s="53"/>
      <c r="CT31" s="75">
        <v>1013</v>
      </c>
      <c r="CU31" s="71"/>
      <c r="CV31" s="19">
        <v>11666</v>
      </c>
      <c r="CW31" s="53"/>
      <c r="CX31" s="17" t="s">
        <v>17</v>
      </c>
      <c r="CY31" s="53"/>
      <c r="CZ31" s="63">
        <f>SUM(CV31,CT31)</f>
        <v>12679</v>
      </c>
      <c r="DA31" s="64"/>
      <c r="DB31" s="19">
        <v>18460</v>
      </c>
      <c r="DC31" s="53"/>
      <c r="DD31" s="47">
        <f t="shared" si="55"/>
        <v>0.68683640303358617</v>
      </c>
      <c r="DE31" s="53"/>
      <c r="DF31" s="75">
        <v>898</v>
      </c>
      <c r="DG31" s="71"/>
      <c r="DH31" s="19">
        <v>10884</v>
      </c>
      <c r="DI31" s="53"/>
      <c r="DJ31" s="17" t="s">
        <v>17</v>
      </c>
      <c r="DK31" s="53"/>
      <c r="DL31" s="63">
        <f>SUM(DH31,DF31)</f>
        <v>11782</v>
      </c>
      <c r="DM31" s="64"/>
      <c r="DN31" s="19">
        <v>16848</v>
      </c>
      <c r="DO31" s="53"/>
      <c r="DP31" s="47">
        <f t="shared" si="56"/>
        <v>0.69931149097815759</v>
      </c>
      <c r="DQ31" s="53"/>
      <c r="DR31" s="75">
        <v>970</v>
      </c>
      <c r="DS31" s="71"/>
      <c r="DT31" s="19">
        <v>9899</v>
      </c>
      <c r="DU31" s="53"/>
      <c r="DV31" s="17" t="s">
        <v>17</v>
      </c>
      <c r="DW31" s="53"/>
      <c r="DX31" s="63">
        <f>SUM(DT31,DR31)</f>
        <v>10869</v>
      </c>
      <c r="DY31" s="64"/>
      <c r="DZ31" s="19">
        <v>15160</v>
      </c>
      <c r="EA31" s="53"/>
      <c r="EB31" s="47">
        <f t="shared" si="57"/>
        <v>0.71695250659630605</v>
      </c>
      <c r="EC31" s="53"/>
      <c r="ED31" s="75">
        <v>914</v>
      </c>
      <c r="EE31" s="71"/>
      <c r="EF31" s="19">
        <v>10055</v>
      </c>
      <c r="EG31" s="53"/>
      <c r="EH31" s="17" t="s">
        <v>17</v>
      </c>
      <c r="EI31" s="53"/>
      <c r="EJ31" s="63">
        <f>SUM(EF31,ED31)</f>
        <v>10969</v>
      </c>
      <c r="EK31" s="64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4">
        <v>29353</v>
      </c>
      <c r="AS33" s="64"/>
      <c r="AT33" s="64">
        <v>149411</v>
      </c>
      <c r="AU33" s="53"/>
      <c r="AV33" s="47">
        <f t="shared" ref="AV33:AV34" si="60">AR33/AT33</f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4">
        <v>28689</v>
      </c>
      <c r="BE33" s="64"/>
      <c r="BF33" s="64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4">
        <v>28493</v>
      </c>
      <c r="BQ33" s="64"/>
      <c r="BR33" s="64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4">
        <v>28321</v>
      </c>
      <c r="CC33" s="64"/>
      <c r="CD33" s="64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4">
        <v>24856</v>
      </c>
      <c r="CO33" s="64"/>
      <c r="CP33" s="64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4">
        <v>23182</v>
      </c>
      <c r="DA33" s="64"/>
      <c r="DB33" s="64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4">
        <v>21711</v>
      </c>
      <c r="DM33" s="64"/>
      <c r="DN33" s="64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4">
        <v>19844</v>
      </c>
      <c r="DY33" s="64"/>
      <c r="DZ33" s="64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4">
        <v>18181</v>
      </c>
      <c r="EK33" s="64"/>
      <c r="EL33" s="64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1">EJ33-DX33</f>
        <v>-1663</v>
      </c>
      <c r="EW33" s="59">
        <f t="shared" ref="EW33:EW34" si="62">EV33/DX33</f>
        <v>-8.3803668615198543E-2</v>
      </c>
      <c r="EX33" s="13">
        <f t="shared" ref="EX33:EX34" si="63">EL33-DZ33</f>
        <v>-6874</v>
      </c>
      <c r="EY33" s="59">
        <f t="shared" ref="EY33:EY34" si="64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5">EJ33-DL33</f>
        <v>-3530</v>
      </c>
      <c r="FI33" s="59">
        <f t="shared" ref="FI33:FI34" si="66">FH33/DL33</f>
        <v>-0.16259039196720557</v>
      </c>
      <c r="FJ33" s="13">
        <f t="shared" ref="FJ33:FJ34" si="67">EL33-DN33</f>
        <v>-16168</v>
      </c>
      <c r="FK33" s="59">
        <f t="shared" ref="FK33:FK34" si="68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9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4">
        <v>4242</v>
      </c>
      <c r="AS34" s="65"/>
      <c r="AT34" s="64">
        <v>28829</v>
      </c>
      <c r="AU34" s="53"/>
      <c r="AV34" s="47">
        <f t="shared" si="6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4">
        <v>4704</v>
      </c>
      <c r="BE34" s="65"/>
      <c r="BF34" s="64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4">
        <v>4636</v>
      </c>
      <c r="BQ34" s="65"/>
      <c r="BR34" s="64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4">
        <v>4836</v>
      </c>
      <c r="CC34" s="65"/>
      <c r="CD34" s="64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4">
        <v>4462</v>
      </c>
      <c r="CO34" s="65"/>
      <c r="CP34" s="64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4">
        <v>4553</v>
      </c>
      <c r="DA34" s="65"/>
      <c r="DB34" s="64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4">
        <v>4317</v>
      </c>
      <c r="DM34" s="65"/>
      <c r="DN34" s="64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4">
        <v>3711</v>
      </c>
      <c r="DY34" s="65"/>
      <c r="DZ34" s="64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4">
        <v>3578</v>
      </c>
      <c r="EK34" s="65"/>
      <c r="EL34" s="64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1"/>
        <v>-133</v>
      </c>
      <c r="EW34" s="59">
        <f t="shared" si="62"/>
        <v>-3.5839396389113445E-2</v>
      </c>
      <c r="EX34" s="13">
        <f t="shared" si="63"/>
        <v>-213</v>
      </c>
      <c r="EY34" s="59">
        <f t="shared" si="64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5"/>
        <v>-739</v>
      </c>
      <c r="FI34" s="59">
        <f t="shared" si="66"/>
        <v>-0.17118369237896688</v>
      </c>
      <c r="FJ34" s="13">
        <f t="shared" si="67"/>
        <v>-3580</v>
      </c>
      <c r="FK34" s="59">
        <f t="shared" si="68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71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70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9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8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67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66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65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64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63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62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61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60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9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8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57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56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55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H16">
    <cfRule type="iconSet" priority="135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34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33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2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31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14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13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12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1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10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09">
      <iconSet iconSet="5Arrows">
        <cfvo type="percent" val="0"/>
        <cfvo type="num" val="$AV$31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Danville Area Community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Danville Overview</vt:lpstr>
      <vt:lpstr>'Danville Overview'!Print_Area</vt:lpstr>
      <vt:lpstr>'Danville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2016-12-22T18:37:06Z</cp:lastPrinted>
  <dcterms:created xsi:type="dcterms:W3CDTF">2010-06-25T15:56:08Z</dcterms:created>
  <dcterms:modified xsi:type="dcterms:W3CDTF">2019-01-04T17:00:40Z</dcterms:modified>
</cp:coreProperties>
</file>