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<sst xmlns="http://schemas.openxmlformats.org/spreadsheetml/2006/main" count="89" uniqueCount="74">
  <si>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t>&amp; Drainage</t>
  </si>
  <si>
    <t>Acres</t>
  </si>
  <si>
    <t>Area</t>
  </si>
  <si>
    <t>Areas</t>
  </si>
  <si>
    <t>Assigned</t>
  </si>
  <si>
    <t>Athletic</t>
  </si>
  <si>
    <t>Black Hawk</t>
  </si>
  <si>
    <t>Buildings/</t>
  </si>
  <si>
    <t>By State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</si>
  <si>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</si>
  <si>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</si>
  <si>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</si>
  <si>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</si>
  <si>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</si>
  <si>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</si>
  <si>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</si>
  <si>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Experiment</t>
  </si>
  <si>
    <t>Fields</t>
  </si>
  <si>
    <t>Funded</t>
  </si>
  <si>
    <t>Grounds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</si>
  <si>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</si>
  <si>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</si>
  <si>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</si>
  <si>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</si>
  <si>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</si>
  <si>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</si>
  <si>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</si>
  <si>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Instruc.</t>
  </si>
  <si>
    <t>Joliet</t>
  </si>
  <si>
    <t>Kankakee</t>
  </si>
  <si>
    <t>Kaskaskia</t>
  </si>
  <si>
    <t>Kishwaukee</t>
  </si>
  <si>
    <t>Lake County</t>
  </si>
  <si>
    <t>Lake Land</t>
  </si>
  <si>
    <t>Landscaped</t>
  </si>
  <si>
    <t>Lewis &amp; Clark</t>
  </si>
  <si>
    <t>Lincoln Land</t>
  </si>
  <si>
    <t>Logan</t>
  </si>
  <si>
    <t>Lots</t>
  </si>
  <si>
    <t>McHenry</t>
  </si>
  <si>
    <t>Moraine Valley</t>
  </si>
  <si>
    <t>Morton</t>
  </si>
  <si>
    <t>No.</t>
  </si>
  <si>
    <t>Oakton</t>
  </si>
  <si>
    <t>Other</t>
  </si>
  <si>
    <t>P.E. &amp;</t>
  </si>
  <si>
    <t>Parking</t>
  </si>
  <si>
    <t>Parkland</t>
  </si>
  <si>
    <t>Plots</t>
  </si>
  <si>
    <t>Pond</t>
  </si>
  <si>
    <t>Prairie State</t>
  </si>
  <si>
    <t>Rend Lake</t>
  </si>
  <si>
    <t>Retention</t>
  </si>
  <si>
    <t>Richland</t>
  </si>
  <si>
    <t>Roadways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</si>
  <si>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</si>
  <si>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</si>
  <si>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</si>
  <si>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</si>
  <si>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</si>
  <si>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</si>
  <si>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</si>
  <si>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</si>
  <si>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Structures</t>
  </si>
  <si>
    <t>Table V-1</t>
  </si>
  <si>
    <t>Total</t>
  </si>
  <si>
    <t>TOTALS</t>
  </si>
  <si>
    <t>Triton</t>
  </si>
  <si>
    <t>Unassigned</t>
  </si>
  <si>
    <t>Waubonsee</t>
  </si>
  <si>
    <t>Wood</t>
  </si>
  <si>
    <t>SOURCE OF DATA:  Square Footage Table C1.3</t>
  </si>
  <si>
    <t>SUMMARY OF ACRES BY USE FOR ILLINOIS PUBLIC COMMUNITY COLLEGES AS OF JULY 1, 2011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</si>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</sst>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5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6" borderId="0">
      <alignment/>
      <protection/>
    </xf>
    <xf numFmtId="0" fontId="5" fillId="3" borderId="0">
      <alignment/>
      <protection/>
    </xf>
    <xf numFmtId="0" fontId="5" fillId="3" borderId="0">
      <alignment/>
      <protection/>
    </xf>
    <xf numFmtId="0" fontId="5" fillId="6" borderId="0">
      <alignment/>
      <protection/>
    </xf>
    <xf numFmtId="0" fontId="5" fillId="9" borderId="0">
      <alignment/>
      <protection/>
    </xf>
    <xf numFmtId="0" fontId="5" fillId="8" borderId="0">
      <alignment/>
      <protection/>
    </xf>
    <xf numFmtId="0" fontId="5" fillId="10" borderId="0">
      <alignment/>
      <protection/>
    </xf>
    <xf numFmtId="0" fontId="6" fillId="3" borderId="1">
      <alignment/>
      <protection/>
    </xf>
    <xf numFmtId="0" fontId="4" fillId="6" borderId="2">
      <alignment/>
      <protection/>
    </xf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2" fontId="0" fillId="2" borderId="0">
      <alignment/>
      <protection/>
    </xf>
    <xf numFmtId="0" fontId="8" fillId="10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0" fontId="9" fillId="2" borderId="3">
      <alignment/>
      <protection/>
    </xf>
    <xf numFmtId="0" fontId="9" fillId="2" borderId="0">
      <alignment/>
      <protection/>
    </xf>
    <xf numFmtId="0" fontId="10" fillId="3" borderId="1">
      <alignment/>
      <protection/>
    </xf>
    <xf numFmtId="0" fontId="11" fillId="2" borderId="4">
      <alignment/>
      <protection/>
    </xf>
    <xf numFmtId="0" fontId="12" fillId="8" borderId="0">
      <alignment/>
      <protection/>
    </xf>
    <xf numFmtId="0" fontId="0" fillId="8" borderId="1">
      <alignment/>
      <protection/>
    </xf>
    <xf numFmtId="0" fontId="4" fillId="3" borderId="5">
      <alignment/>
      <protection/>
    </xf>
    <xf numFmtId="10" fontId="0" fillId="2" borderId="0">
      <alignment/>
      <protection/>
    </xf>
    <xf numFmtId="0" fontId="13" fillId="2" borderId="0">
      <alignment/>
      <protection/>
    </xf>
    <xf numFmtId="0" fontId="0" fillId="2" borderId="6">
      <alignment/>
      <protection/>
    </xf>
    <xf numFmtId="0" fontId="14" fillId="2" borderId="0">
      <alignment/>
      <protection/>
    </xf>
  </cellStyleXfs>
  <cellXfs count="9">
    <xf numFmtId="0" fontId="0" fillId="2" borderId="0" xfId="0" applyFill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000050"/>
      <rgbColor rgb="00005000"/>
      <rgbColor rgb="00006500"/>
      <rgbColor rgb="00630063"/>
      <rgbColor rgb="00006300"/>
      <rgbColor rgb="00740031"/>
      <rgbColor rgb="00007400"/>
      <rgbColor rgb="000036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O48" sqref="O48"/>
    </sheetView>
  </sheetViews>
  <sheetFormatPr defaultColWidth="9.140625" defaultRowHeight="12.75"/>
  <cols>
    <col min="1" max="1" width="5.8515625" style="1" customWidth="1"/>
    <col min="2" max="2" width="14.8515625" style="1" customWidth="1"/>
    <col min="3" max="3" width="10.8515625" style="1" customWidth="1"/>
    <col min="4" max="4" width="7.7109375" style="1" customWidth="1"/>
    <col min="5" max="5" width="9.421875" style="1" customWidth="1"/>
    <col min="6" max="6" width="9.8515625" style="1" customWidth="1"/>
    <col min="7" max="7" width="7.421875" style="1" customWidth="1"/>
    <col min="8" max="8" width="7.28125" style="1" customWidth="1"/>
    <col min="9" max="9" width="9.57421875" style="1" customWidth="1"/>
    <col min="10" max="10" width="10.28125" style="1" customWidth="1"/>
    <col min="11" max="11" width="8.00390625" style="1" customWidth="1"/>
    <col min="12" max="12" width="9.00390625" style="1" customWidth="1"/>
    <col min="13" max="13" width="10.7109375" style="1" customWidth="1"/>
    <col min="14" max="14" width="8.140625" style="1" customWidth="1"/>
    <col min="15" max="15" width="8.8515625" style="1" customWidth="1"/>
    <col min="16" max="16384" width="9.140625" style="1" customWidth="1"/>
  </cols>
  <sheetData>
    <row r="1" spans="1:15" ht="12.7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8" t="s">
        <v>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5" spans="3:15" ht="12.75">
      <c r="C5" s="3"/>
      <c r="D5" s="3" t="s">
        <v>45</v>
      </c>
      <c r="E5" s="3"/>
      <c r="F5" s="3"/>
      <c r="G5" s="3" t="s">
        <v>44</v>
      </c>
      <c r="H5" s="3"/>
      <c r="I5" s="3"/>
      <c r="J5" s="3" t="s">
        <v>49</v>
      </c>
      <c r="K5" s="3"/>
      <c r="L5" s="3" t="s">
        <v>65</v>
      </c>
      <c r="M5" s="3"/>
      <c r="N5" s="3"/>
      <c r="O5" s="3" t="s">
        <v>65</v>
      </c>
    </row>
    <row r="6" spans="1:15" ht="12.75">
      <c r="A6" s="1" t="s">
        <v>11</v>
      </c>
      <c r="C6" s="3" t="s">
        <v>34</v>
      </c>
      <c r="D6" s="3" t="s">
        <v>5</v>
      </c>
      <c r="E6" s="3" t="s">
        <v>7</v>
      </c>
      <c r="F6" s="3" t="s">
        <v>16</v>
      </c>
      <c r="G6" s="3" t="s">
        <v>27</v>
      </c>
      <c r="H6" s="3" t="s">
        <v>46</v>
      </c>
      <c r="I6" s="3"/>
      <c r="J6" s="3" t="s">
        <v>52</v>
      </c>
      <c r="K6" s="3"/>
      <c r="L6" s="3" t="s">
        <v>4</v>
      </c>
      <c r="M6" s="3"/>
      <c r="N6" s="3" t="s">
        <v>65</v>
      </c>
      <c r="O6" s="3" t="s">
        <v>18</v>
      </c>
    </row>
    <row r="7" spans="1:15" ht="12.75">
      <c r="A7" s="4" t="s">
        <v>42</v>
      </c>
      <c r="B7" s="4" t="s">
        <v>12</v>
      </c>
      <c r="C7" s="5" t="s">
        <v>19</v>
      </c>
      <c r="D7" s="5" t="s">
        <v>17</v>
      </c>
      <c r="E7" s="5" t="s">
        <v>63</v>
      </c>
      <c r="F7" s="5" t="s">
        <v>48</v>
      </c>
      <c r="G7" s="5" t="s">
        <v>3</v>
      </c>
      <c r="H7" s="5" t="s">
        <v>38</v>
      </c>
      <c r="I7" s="5" t="s">
        <v>54</v>
      </c>
      <c r="J7" s="5" t="s">
        <v>0</v>
      </c>
      <c r="K7" s="5" t="s">
        <v>44</v>
      </c>
      <c r="L7" s="5" t="s">
        <v>2</v>
      </c>
      <c r="M7" s="5" t="s">
        <v>68</v>
      </c>
      <c r="N7" s="5" t="s">
        <v>1</v>
      </c>
      <c r="O7" s="5" t="s">
        <v>8</v>
      </c>
    </row>
    <row r="9" spans="1:15" ht="12.75">
      <c r="A9" s="6">
        <v>503</v>
      </c>
      <c r="B9" s="1" t="s">
        <v>6</v>
      </c>
      <c r="C9" s="2">
        <v>75.89</v>
      </c>
      <c r="D9" s="2">
        <v>13.86</v>
      </c>
      <c r="E9" s="2">
        <v>10.52</v>
      </c>
      <c r="F9" s="2">
        <v>11</v>
      </c>
      <c r="G9" s="2">
        <v>3</v>
      </c>
      <c r="H9" s="2">
        <v>20.6</v>
      </c>
      <c r="I9" s="2">
        <v>7.7</v>
      </c>
      <c r="J9" s="2">
        <v>5.48</v>
      </c>
      <c r="K9" s="2">
        <v>0</v>
      </c>
      <c r="L9" s="2">
        <f>SUM(C9:K9)</f>
        <v>148.04999999999998</v>
      </c>
      <c r="M9" s="2">
        <v>123.82</v>
      </c>
      <c r="N9" s="2">
        <f>M9+L9</f>
        <v>271.87</v>
      </c>
      <c r="O9" s="2">
        <v>160.35</v>
      </c>
    </row>
    <row r="10" spans="1:15" ht="12.75">
      <c r="A10" s="6">
        <v>508</v>
      </c>
      <c r="B10" s="1" t="s">
        <v>9</v>
      </c>
      <c r="C10" s="2">
        <v>79.52</v>
      </c>
      <c r="D10" s="2">
        <v>6.17</v>
      </c>
      <c r="E10" s="2">
        <v>38.62</v>
      </c>
      <c r="F10" s="2">
        <v>0</v>
      </c>
      <c r="G10" s="2">
        <v>0.67</v>
      </c>
      <c r="H10" s="2">
        <v>58.05</v>
      </c>
      <c r="I10" s="2">
        <v>4.42</v>
      </c>
      <c r="J10" s="2">
        <v>0</v>
      </c>
      <c r="K10" s="2">
        <v>5.33</v>
      </c>
      <c r="L10" s="2">
        <f>SUM(C10:K10)</f>
        <v>192.78</v>
      </c>
      <c r="M10" s="2">
        <v>0.75</v>
      </c>
      <c r="N10" s="2">
        <f>M10+L10</f>
        <v>193.53</v>
      </c>
      <c r="O10" s="2">
        <v>63.03</v>
      </c>
    </row>
    <row r="11" spans="1:15" ht="12.75">
      <c r="A11" s="6">
        <v>507</v>
      </c>
      <c r="B11" s="1" t="s">
        <v>10</v>
      </c>
      <c r="C11" s="2">
        <v>28.84</v>
      </c>
      <c r="D11" s="2">
        <v>0</v>
      </c>
      <c r="E11" s="2">
        <v>8.33</v>
      </c>
      <c r="F11" s="2">
        <v>19.95</v>
      </c>
      <c r="G11" s="2">
        <v>0</v>
      </c>
      <c r="H11" s="2">
        <v>12.42</v>
      </c>
      <c r="I11" s="2">
        <v>5</v>
      </c>
      <c r="J11" s="2">
        <v>0</v>
      </c>
      <c r="K11" s="2">
        <v>0</v>
      </c>
      <c r="L11" s="2">
        <f>SUM(C11:K11)</f>
        <v>74.54</v>
      </c>
      <c r="M11" s="2">
        <v>0</v>
      </c>
      <c r="N11" s="2">
        <f>M11+L11</f>
        <v>74.54</v>
      </c>
      <c r="O11" s="2">
        <v>41.74</v>
      </c>
    </row>
    <row r="12" spans="1:15" ht="12.75">
      <c r="A12" s="6">
        <v>502</v>
      </c>
      <c r="B12" s="1" t="s">
        <v>14</v>
      </c>
      <c r="C12" s="2">
        <v>90.88</v>
      </c>
      <c r="D12" s="2">
        <v>28.93</v>
      </c>
      <c r="E12" s="2">
        <v>26.81</v>
      </c>
      <c r="F12" s="2">
        <v>42</v>
      </c>
      <c r="G12" s="2">
        <v>0.75</v>
      </c>
      <c r="H12" s="2">
        <v>82.33</v>
      </c>
      <c r="I12" s="2">
        <v>7.88</v>
      </c>
      <c r="J12" s="2">
        <v>10.94</v>
      </c>
      <c r="K12" s="2">
        <v>0</v>
      </c>
      <c r="L12" s="2">
        <f>SUM(C12:K12)</f>
        <v>290.52</v>
      </c>
      <c r="M12" s="2">
        <v>11.27</v>
      </c>
      <c r="N12" s="2">
        <f>M12+L12</f>
        <v>301.78999999999996</v>
      </c>
      <c r="O12" s="2">
        <v>0</v>
      </c>
    </row>
    <row r="13" spans="1:15" ht="12.75">
      <c r="A13" s="6">
        <v>509</v>
      </c>
      <c r="B13" s="1" t="s">
        <v>15</v>
      </c>
      <c r="C13" s="2">
        <v>76.4</v>
      </c>
      <c r="D13" s="2">
        <v>7.2</v>
      </c>
      <c r="E13" s="2">
        <v>19.5</v>
      </c>
      <c r="F13" s="2">
        <v>0</v>
      </c>
      <c r="G13" s="2">
        <v>1.5</v>
      </c>
      <c r="H13" s="2">
        <v>40.6</v>
      </c>
      <c r="I13" s="2">
        <v>6.5</v>
      </c>
      <c r="J13" s="2">
        <v>9.7</v>
      </c>
      <c r="K13" s="2">
        <v>0</v>
      </c>
      <c r="L13" s="2">
        <f>SUM(C13:K13)</f>
        <v>161.4</v>
      </c>
      <c r="M13" s="2">
        <v>13</v>
      </c>
      <c r="N13" s="2">
        <f>M13+L13</f>
        <v>174.4</v>
      </c>
      <c r="O13" s="2">
        <v>119</v>
      </c>
    </row>
    <row r="14" spans="1:15" ht="12.75">
      <c r="A14" s="6">
        <v>512</v>
      </c>
      <c r="B14" s="1" t="s">
        <v>20</v>
      </c>
      <c r="C14" s="2">
        <v>34.9</v>
      </c>
      <c r="D14" s="2">
        <v>21</v>
      </c>
      <c r="E14" s="2">
        <v>41.4</v>
      </c>
      <c r="F14" s="2">
        <v>0</v>
      </c>
      <c r="G14" s="2">
        <v>7</v>
      </c>
      <c r="H14" s="2">
        <v>38.9</v>
      </c>
      <c r="I14" s="2">
        <v>18</v>
      </c>
      <c r="J14" s="2">
        <v>10</v>
      </c>
      <c r="K14" s="2">
        <v>17</v>
      </c>
      <c r="L14" s="2">
        <f aca="true" t="shared" si="0" ref="L14:L47">SUM(C14:K14)</f>
        <v>188.2</v>
      </c>
      <c r="M14" s="2">
        <v>0</v>
      </c>
      <c r="N14" s="2">
        <f aca="true" t="shared" si="1" ref="N14:N47">M14+L14</f>
        <v>188.2</v>
      </c>
      <c r="O14" s="2">
        <v>90.6</v>
      </c>
    </row>
    <row r="15" spans="1:15" ht="12.75">
      <c r="A15" s="6">
        <v>540</v>
      </c>
      <c r="B15" s="1" t="s">
        <v>21</v>
      </c>
      <c r="C15" s="2">
        <v>24.6</v>
      </c>
      <c r="D15" s="2">
        <v>5</v>
      </c>
      <c r="E15" s="2">
        <v>8.7</v>
      </c>
      <c r="F15" s="2">
        <v>0</v>
      </c>
      <c r="G15" s="2">
        <v>0</v>
      </c>
      <c r="H15" s="2">
        <v>16.2</v>
      </c>
      <c r="I15" s="2">
        <v>6.6</v>
      </c>
      <c r="J15" s="2">
        <v>14</v>
      </c>
      <c r="K15" s="2">
        <v>46</v>
      </c>
      <c r="L15" s="2">
        <f t="shared" si="0"/>
        <v>121.1</v>
      </c>
      <c r="M15" s="2">
        <v>136.4</v>
      </c>
      <c r="N15" s="2">
        <f t="shared" si="1"/>
        <v>257.5</v>
      </c>
      <c r="O15" s="2">
        <v>0</v>
      </c>
    </row>
    <row r="16" spans="1:15" ht="12.75">
      <c r="A16" s="6">
        <v>519</v>
      </c>
      <c r="B16" s="1" t="s">
        <v>22</v>
      </c>
      <c r="C16" s="2">
        <v>22.7</v>
      </c>
      <c r="D16" s="2">
        <v>30</v>
      </c>
      <c r="E16" s="2">
        <v>7.25</v>
      </c>
      <c r="F16" s="2">
        <v>0</v>
      </c>
      <c r="G16" s="2">
        <v>0</v>
      </c>
      <c r="H16" s="2">
        <v>20</v>
      </c>
      <c r="I16" s="2">
        <v>10</v>
      </c>
      <c r="J16" s="2">
        <v>10.04</v>
      </c>
      <c r="K16" s="2">
        <v>0</v>
      </c>
      <c r="L16" s="2">
        <f t="shared" si="0"/>
        <v>99.99000000000001</v>
      </c>
      <c r="M16" s="2">
        <v>0</v>
      </c>
      <c r="N16" s="2">
        <f t="shared" si="1"/>
        <v>99.99000000000001</v>
      </c>
      <c r="O16" s="2">
        <v>47.95</v>
      </c>
    </row>
    <row r="17" spans="1:15" ht="12.75">
      <c r="A17" s="6">
        <v>514</v>
      </c>
      <c r="B17" s="1" t="s">
        <v>23</v>
      </c>
      <c r="C17" s="2">
        <v>165.63</v>
      </c>
      <c r="D17" s="2">
        <v>7.55</v>
      </c>
      <c r="E17" s="2">
        <v>15</v>
      </c>
      <c r="F17" s="2">
        <v>13.41</v>
      </c>
      <c r="G17" s="2">
        <v>63.59</v>
      </c>
      <c r="H17" s="2">
        <v>16.53</v>
      </c>
      <c r="I17" s="2">
        <v>20.62</v>
      </c>
      <c r="J17" s="2">
        <v>4.06</v>
      </c>
      <c r="K17" s="2">
        <v>164.76</v>
      </c>
      <c r="L17" s="2">
        <f t="shared" si="0"/>
        <v>471.15000000000003</v>
      </c>
      <c r="M17" s="2">
        <v>0</v>
      </c>
      <c r="N17" s="2">
        <f t="shared" si="1"/>
        <v>471.15000000000003</v>
      </c>
      <c r="O17" s="2">
        <v>32.35</v>
      </c>
    </row>
    <row r="18" spans="1:15" ht="12.75">
      <c r="A18" s="6">
        <v>529</v>
      </c>
      <c r="B18" s="1" t="s">
        <v>25</v>
      </c>
      <c r="C18" s="2">
        <f>40.5+68.91+4.8+33.73</f>
        <v>147.94</v>
      </c>
      <c r="D18" s="2">
        <f>5+17+2+0</f>
        <v>24</v>
      </c>
      <c r="E18" s="2">
        <f>1.76+9.4+8+4</f>
        <v>23.16</v>
      </c>
      <c r="F18" s="2">
        <f>0+0.5+0+0</f>
        <v>0.5</v>
      </c>
      <c r="G18" s="2">
        <f>0+0+0+2</f>
        <v>2</v>
      </c>
      <c r="H18" s="2">
        <f>7.25+5.2+4+2.79</f>
        <v>19.24</v>
      </c>
      <c r="I18" s="2">
        <f>0.3+1+1.1+2</f>
        <v>4.4</v>
      </c>
      <c r="J18" s="2">
        <f>10+1+2+0</f>
        <v>13</v>
      </c>
      <c r="K18" s="2">
        <f>21+0+0+63</f>
        <v>84</v>
      </c>
      <c r="L18" s="2">
        <f t="shared" si="0"/>
        <v>318.24</v>
      </c>
      <c r="M18" s="2">
        <f>14.2+16.8+0</f>
        <v>31</v>
      </c>
      <c r="N18" s="2">
        <f t="shared" si="1"/>
        <v>349.24</v>
      </c>
      <c r="O18" s="2">
        <v>0</v>
      </c>
    </row>
    <row r="19" spans="1:15" ht="12.75">
      <c r="A19" s="6">
        <v>513</v>
      </c>
      <c r="B19" s="1" t="s">
        <v>26</v>
      </c>
      <c r="C19" s="2">
        <v>36</v>
      </c>
      <c r="D19" s="2">
        <v>26</v>
      </c>
      <c r="E19" s="2">
        <v>7</v>
      </c>
      <c r="F19" s="2">
        <v>0</v>
      </c>
      <c r="G19" s="2">
        <v>2</v>
      </c>
      <c r="H19" s="2">
        <v>16.1</v>
      </c>
      <c r="I19" s="2">
        <v>2.2</v>
      </c>
      <c r="J19" s="2">
        <v>3.5</v>
      </c>
      <c r="K19" s="2">
        <v>0</v>
      </c>
      <c r="L19" s="2">
        <f t="shared" si="0"/>
        <v>92.8</v>
      </c>
      <c r="M19" s="2">
        <v>303.6</v>
      </c>
      <c r="N19" s="2">
        <f t="shared" si="1"/>
        <v>396.40000000000003</v>
      </c>
      <c r="O19" s="2">
        <v>56</v>
      </c>
    </row>
    <row r="20" spans="1:15" ht="12.75">
      <c r="A20" s="6">
        <v>525</v>
      </c>
      <c r="B20" s="1" t="s">
        <v>28</v>
      </c>
      <c r="C20" s="2">
        <v>75.2</v>
      </c>
      <c r="D20" s="2">
        <v>14.9</v>
      </c>
      <c r="E20" s="2">
        <v>12.6</v>
      </c>
      <c r="F20" s="2">
        <v>0</v>
      </c>
      <c r="G20" s="2">
        <v>143.9</v>
      </c>
      <c r="H20" s="2">
        <v>52.4</v>
      </c>
      <c r="I20" s="2">
        <v>8.9</v>
      </c>
      <c r="J20" s="2">
        <v>16.3</v>
      </c>
      <c r="K20" s="2">
        <v>0</v>
      </c>
      <c r="L20" s="2">
        <f t="shared" si="0"/>
        <v>324.2</v>
      </c>
      <c r="M20" s="2">
        <v>153.6</v>
      </c>
      <c r="N20" s="2">
        <f t="shared" si="1"/>
        <v>477.79999999999995</v>
      </c>
      <c r="O20" s="2">
        <v>80.7</v>
      </c>
    </row>
    <row r="21" spans="1:15" ht="12.75">
      <c r="A21" s="6">
        <v>520</v>
      </c>
      <c r="B21" s="1" t="s">
        <v>29</v>
      </c>
      <c r="C21" s="2">
        <v>42.3</v>
      </c>
      <c r="D21" s="2">
        <v>29.51</v>
      </c>
      <c r="E21" s="2">
        <v>11.2</v>
      </c>
      <c r="F21" s="2">
        <v>18</v>
      </c>
      <c r="G21" s="2">
        <v>0</v>
      </c>
      <c r="H21" s="2">
        <v>13.41</v>
      </c>
      <c r="I21" s="2">
        <v>6.56</v>
      </c>
      <c r="J21" s="2">
        <v>1.3</v>
      </c>
      <c r="K21" s="2">
        <v>54.21</v>
      </c>
      <c r="L21" s="2">
        <f t="shared" si="0"/>
        <v>176.49</v>
      </c>
      <c r="M21" s="2">
        <v>1</v>
      </c>
      <c r="N21" s="2">
        <f t="shared" si="1"/>
        <v>177.49</v>
      </c>
      <c r="O21" s="2">
        <v>128.7</v>
      </c>
    </row>
    <row r="22" spans="1:15" ht="12.75">
      <c r="A22" s="6">
        <v>501</v>
      </c>
      <c r="B22" s="1" t="s">
        <v>30</v>
      </c>
      <c r="C22" s="2">
        <v>161.12</v>
      </c>
      <c r="D22" s="2">
        <v>18.47</v>
      </c>
      <c r="E22" s="2">
        <v>19.74</v>
      </c>
      <c r="F22" s="2">
        <v>4</v>
      </c>
      <c r="G22" s="2">
        <v>4</v>
      </c>
      <c r="H22" s="2">
        <v>15.94</v>
      </c>
      <c r="I22" s="2">
        <v>4.07</v>
      </c>
      <c r="J22" s="2">
        <v>7</v>
      </c>
      <c r="K22" s="2">
        <v>12.11</v>
      </c>
      <c r="L22" s="2">
        <f t="shared" si="0"/>
        <v>246.45</v>
      </c>
      <c r="M22" s="2">
        <v>0.31</v>
      </c>
      <c r="N22" s="2">
        <f t="shared" si="1"/>
        <v>246.76</v>
      </c>
      <c r="O22" s="2">
        <v>0</v>
      </c>
    </row>
    <row r="23" spans="1:15" ht="12.75">
      <c r="A23" s="6">
        <v>523</v>
      </c>
      <c r="B23" s="1" t="s">
        <v>31</v>
      </c>
      <c r="C23" s="2">
        <v>34.8</v>
      </c>
      <c r="D23" s="2">
        <v>7</v>
      </c>
      <c r="E23" s="2">
        <v>32</v>
      </c>
      <c r="F23" s="2">
        <v>22.3</v>
      </c>
      <c r="G23" s="2">
        <v>0</v>
      </c>
      <c r="H23" s="2">
        <v>14.2</v>
      </c>
      <c r="I23" s="2">
        <v>2</v>
      </c>
      <c r="J23" s="2">
        <v>6</v>
      </c>
      <c r="K23" s="2">
        <v>0</v>
      </c>
      <c r="L23" s="2">
        <f t="shared" si="0"/>
        <v>118.3</v>
      </c>
      <c r="M23" s="2">
        <v>1.7</v>
      </c>
      <c r="N23" s="2">
        <f t="shared" si="1"/>
        <v>120</v>
      </c>
      <c r="O23" s="2">
        <v>35.9</v>
      </c>
    </row>
    <row r="24" spans="1:15" ht="12.75">
      <c r="A24" s="6">
        <v>532</v>
      </c>
      <c r="B24" s="1" t="s">
        <v>32</v>
      </c>
      <c r="C24" s="2">
        <v>79.36</v>
      </c>
      <c r="D24" s="2">
        <v>8.28</v>
      </c>
      <c r="E24" s="2">
        <v>8.97</v>
      </c>
      <c r="F24" s="2">
        <v>1.5</v>
      </c>
      <c r="G24" s="2">
        <v>12</v>
      </c>
      <c r="H24" s="2">
        <v>31.08</v>
      </c>
      <c r="I24" s="2">
        <v>4.26</v>
      </c>
      <c r="J24" s="2">
        <v>18.11</v>
      </c>
      <c r="K24" s="2">
        <v>0</v>
      </c>
      <c r="L24" s="2">
        <f t="shared" si="0"/>
        <v>163.56</v>
      </c>
      <c r="M24" s="2">
        <v>86.49</v>
      </c>
      <c r="N24" s="2">
        <f t="shared" si="1"/>
        <v>250.05</v>
      </c>
      <c r="O24" s="2">
        <v>51.52</v>
      </c>
    </row>
    <row r="25" spans="1:15" ht="12.75">
      <c r="A25" s="6">
        <v>517</v>
      </c>
      <c r="B25" s="1" t="s">
        <v>33</v>
      </c>
      <c r="C25" s="2">
        <v>81.5</v>
      </c>
      <c r="D25" s="2">
        <v>3.52</v>
      </c>
      <c r="E25" s="2">
        <v>8.56</v>
      </c>
      <c r="F25" s="2">
        <v>21</v>
      </c>
      <c r="G25" s="2">
        <v>165.69</v>
      </c>
      <c r="H25" s="2">
        <v>13.95</v>
      </c>
      <c r="I25" s="2">
        <v>7.65</v>
      </c>
      <c r="J25" s="2">
        <v>5.8</v>
      </c>
      <c r="K25" s="2">
        <v>0</v>
      </c>
      <c r="L25" s="2">
        <f t="shared" si="0"/>
        <v>307.66999999999996</v>
      </c>
      <c r="M25" s="2">
        <v>0</v>
      </c>
      <c r="N25" s="2">
        <f t="shared" si="1"/>
        <v>307.66999999999996</v>
      </c>
      <c r="O25" s="2">
        <v>20.76</v>
      </c>
    </row>
    <row r="26" spans="1:15" ht="12.75">
      <c r="A26" s="6">
        <v>536</v>
      </c>
      <c r="B26" s="1" t="s">
        <v>35</v>
      </c>
      <c r="C26" s="2">
        <v>77</v>
      </c>
      <c r="D26" s="2">
        <v>9</v>
      </c>
      <c r="E26" s="2">
        <v>18</v>
      </c>
      <c r="F26" s="2">
        <v>0</v>
      </c>
      <c r="G26" s="2">
        <v>0</v>
      </c>
      <c r="H26" s="2">
        <v>14</v>
      </c>
      <c r="I26" s="2">
        <v>4</v>
      </c>
      <c r="J26" s="2">
        <v>4</v>
      </c>
      <c r="K26" s="2">
        <v>0</v>
      </c>
      <c r="L26" s="2">
        <f t="shared" si="0"/>
        <v>126</v>
      </c>
      <c r="M26" s="2">
        <v>106</v>
      </c>
      <c r="N26" s="2">
        <f t="shared" si="1"/>
        <v>232</v>
      </c>
      <c r="O26" s="2">
        <v>232</v>
      </c>
    </row>
    <row r="27" spans="1:15" ht="12.75">
      <c r="A27" s="6">
        <v>526</v>
      </c>
      <c r="B27" s="1" t="s">
        <v>36</v>
      </c>
      <c r="C27" s="2">
        <v>59.5</v>
      </c>
      <c r="D27" s="2">
        <v>35</v>
      </c>
      <c r="E27" s="2">
        <v>9</v>
      </c>
      <c r="F27" s="2">
        <v>31.5</v>
      </c>
      <c r="G27" s="2">
        <v>0</v>
      </c>
      <c r="H27" s="2">
        <v>23.2</v>
      </c>
      <c r="I27" s="2">
        <v>4</v>
      </c>
      <c r="J27" s="2">
        <v>7</v>
      </c>
      <c r="K27" s="2">
        <v>7</v>
      </c>
      <c r="L27" s="2">
        <f t="shared" si="0"/>
        <v>176.2</v>
      </c>
      <c r="M27" s="2">
        <v>57</v>
      </c>
      <c r="N27" s="2">
        <f t="shared" si="1"/>
        <v>233.2</v>
      </c>
      <c r="O27" s="2">
        <v>118.4</v>
      </c>
    </row>
    <row r="28" spans="1:15" ht="12.75">
      <c r="A28" s="6">
        <v>530</v>
      </c>
      <c r="B28" s="1" t="s">
        <v>37</v>
      </c>
      <c r="C28" s="2">
        <v>10.5</v>
      </c>
      <c r="D28" s="2">
        <v>19.8</v>
      </c>
      <c r="E28" s="2">
        <v>9.6</v>
      </c>
      <c r="F28" s="2">
        <v>0</v>
      </c>
      <c r="G28" s="2">
        <v>0</v>
      </c>
      <c r="H28" s="2">
        <v>19.25</v>
      </c>
      <c r="I28" s="2">
        <v>4.5</v>
      </c>
      <c r="J28" s="2">
        <v>3.1</v>
      </c>
      <c r="K28" s="2">
        <v>0</v>
      </c>
      <c r="L28" s="2">
        <f t="shared" si="0"/>
        <v>66.75</v>
      </c>
      <c r="M28" s="2">
        <v>102.55</v>
      </c>
      <c r="N28" s="2">
        <f t="shared" si="1"/>
        <v>169.3</v>
      </c>
      <c r="O28" s="2">
        <v>57.5</v>
      </c>
    </row>
    <row r="29" spans="1:15" ht="12.75">
      <c r="A29" s="6">
        <v>528</v>
      </c>
      <c r="B29" s="1" t="s">
        <v>39</v>
      </c>
      <c r="C29" s="2">
        <v>9</v>
      </c>
      <c r="D29" s="2">
        <v>12</v>
      </c>
      <c r="E29" s="2">
        <v>8</v>
      </c>
      <c r="F29" s="2">
        <v>1</v>
      </c>
      <c r="G29" s="2">
        <v>16</v>
      </c>
      <c r="H29" s="2">
        <v>23</v>
      </c>
      <c r="I29" s="2">
        <v>4</v>
      </c>
      <c r="J29" s="2">
        <v>5.5</v>
      </c>
      <c r="K29" s="2">
        <v>0</v>
      </c>
      <c r="L29" s="2">
        <f t="shared" si="0"/>
        <v>78.5</v>
      </c>
      <c r="M29" s="2">
        <v>87.5</v>
      </c>
      <c r="N29" s="2">
        <f t="shared" si="1"/>
        <v>166</v>
      </c>
      <c r="O29" s="2">
        <v>31</v>
      </c>
    </row>
    <row r="30" spans="1:15" ht="12.75">
      <c r="A30" s="6">
        <v>524</v>
      </c>
      <c r="B30" s="1" t="s">
        <v>40</v>
      </c>
      <c r="C30" s="2">
        <v>71</v>
      </c>
      <c r="D30" s="2">
        <v>20</v>
      </c>
      <c r="E30" s="2">
        <v>11</v>
      </c>
      <c r="F30" s="2">
        <v>40</v>
      </c>
      <c r="G30" s="2">
        <v>0</v>
      </c>
      <c r="H30" s="2">
        <v>26</v>
      </c>
      <c r="I30" s="2">
        <v>9</v>
      </c>
      <c r="J30" s="2">
        <v>9</v>
      </c>
      <c r="K30" s="2">
        <v>0</v>
      </c>
      <c r="L30" s="2">
        <f t="shared" si="0"/>
        <v>186</v>
      </c>
      <c r="M30" s="2">
        <v>120</v>
      </c>
      <c r="N30" s="2">
        <f t="shared" si="1"/>
        <v>306</v>
      </c>
      <c r="O30" s="2">
        <v>0</v>
      </c>
    </row>
    <row r="31" spans="1:15" ht="12.75">
      <c r="A31" s="6">
        <v>527</v>
      </c>
      <c r="B31" s="1" t="s">
        <v>41</v>
      </c>
      <c r="C31" s="2">
        <v>0.05</v>
      </c>
      <c r="D31" s="2">
        <v>0</v>
      </c>
      <c r="E31" s="2">
        <v>2.67</v>
      </c>
      <c r="F31" s="2">
        <v>0</v>
      </c>
      <c r="G31" s="2">
        <v>0</v>
      </c>
      <c r="H31" s="2">
        <v>7.28</v>
      </c>
      <c r="I31" s="2">
        <v>2.1</v>
      </c>
      <c r="J31" s="2">
        <v>4.36</v>
      </c>
      <c r="K31" s="2">
        <v>1.67</v>
      </c>
      <c r="L31" s="2">
        <f t="shared" si="0"/>
        <v>18.130000000000003</v>
      </c>
      <c r="M31" s="2">
        <v>12.55</v>
      </c>
      <c r="N31" s="2">
        <f t="shared" si="1"/>
        <v>30.680000000000003</v>
      </c>
      <c r="O31" s="2">
        <v>15.56</v>
      </c>
    </row>
    <row r="32" spans="1:15" ht="12.75">
      <c r="A32" s="6">
        <v>535</v>
      </c>
      <c r="B32" s="1" t="s">
        <v>43</v>
      </c>
      <c r="C32" s="2" t="s">
        <v>73</v>
      </c>
      <c r="D32" s="2" t="s">
        <v>73</v>
      </c>
      <c r="E32" s="2" t="s">
        <v>73</v>
      </c>
      <c r="F32" s="2" t="s">
        <v>73</v>
      </c>
      <c r="G32" s="2" t="s">
        <v>73</v>
      </c>
      <c r="H32" s="2" t="s">
        <v>73</v>
      </c>
      <c r="I32" s="2" t="s">
        <v>73</v>
      </c>
      <c r="J32" s="2" t="s">
        <v>73</v>
      </c>
      <c r="K32" s="2" t="s">
        <v>73</v>
      </c>
      <c r="L32" s="2" t="s">
        <v>73</v>
      </c>
      <c r="M32" s="2" t="s">
        <v>73</v>
      </c>
      <c r="N32" s="2" t="s">
        <v>73</v>
      </c>
      <c r="O32" s="2" t="s">
        <v>73</v>
      </c>
    </row>
    <row r="33" spans="1:15" ht="12.75">
      <c r="A33" s="6">
        <v>505</v>
      </c>
      <c r="B33" s="1" t="s">
        <v>47</v>
      </c>
      <c r="C33" s="2">
        <v>104.5</v>
      </c>
      <c r="D33" s="2">
        <v>65</v>
      </c>
      <c r="E33" s="2">
        <v>15.25</v>
      </c>
      <c r="F33" s="2">
        <v>21</v>
      </c>
      <c r="G33" s="2">
        <v>0</v>
      </c>
      <c r="H33" s="2">
        <v>31.25</v>
      </c>
      <c r="I33" s="2">
        <v>7</v>
      </c>
      <c r="J33" s="2">
        <v>7</v>
      </c>
      <c r="K33" s="2">
        <v>0</v>
      </c>
      <c r="L33" s="2">
        <f t="shared" si="0"/>
        <v>251</v>
      </c>
      <c r="M33" s="2">
        <v>0</v>
      </c>
      <c r="N33" s="2">
        <f t="shared" si="1"/>
        <v>251</v>
      </c>
      <c r="O33" s="2">
        <v>179</v>
      </c>
    </row>
    <row r="34" spans="1:15" ht="12.75">
      <c r="A34" s="6">
        <v>515</v>
      </c>
      <c r="B34" s="1" t="s">
        <v>50</v>
      </c>
      <c r="C34" s="2">
        <v>42</v>
      </c>
      <c r="D34" s="2">
        <v>17</v>
      </c>
      <c r="E34" s="2">
        <v>10</v>
      </c>
      <c r="F34" s="2">
        <v>0</v>
      </c>
      <c r="G34" s="2">
        <v>0</v>
      </c>
      <c r="H34" s="2">
        <v>20</v>
      </c>
      <c r="I34" s="2">
        <v>4</v>
      </c>
      <c r="J34" s="2">
        <v>3</v>
      </c>
      <c r="K34" s="2">
        <v>32</v>
      </c>
      <c r="L34" s="2">
        <f t="shared" si="0"/>
        <v>128</v>
      </c>
      <c r="M34" s="2">
        <v>2</v>
      </c>
      <c r="N34" s="2">
        <f t="shared" si="1"/>
        <v>130</v>
      </c>
      <c r="O34" s="2">
        <v>26</v>
      </c>
    </row>
    <row r="35" spans="1:15" ht="12.75">
      <c r="A35" s="6">
        <v>521</v>
      </c>
      <c r="B35" s="1" t="s">
        <v>51</v>
      </c>
      <c r="C35" s="2">
        <v>71.98</v>
      </c>
      <c r="D35" s="2">
        <v>14.8</v>
      </c>
      <c r="E35" s="2">
        <v>9.73</v>
      </c>
      <c r="F35" s="2">
        <v>238.49</v>
      </c>
      <c r="G35" s="2">
        <v>0.33</v>
      </c>
      <c r="H35" s="2">
        <v>14.28</v>
      </c>
      <c r="I35" s="2">
        <v>8.31</v>
      </c>
      <c r="J35" s="2">
        <v>20.7</v>
      </c>
      <c r="K35" s="2">
        <v>0</v>
      </c>
      <c r="L35" s="2">
        <f t="shared" si="0"/>
        <v>378.61999999999995</v>
      </c>
      <c r="M35" s="2">
        <v>0</v>
      </c>
      <c r="N35" s="2">
        <f t="shared" si="1"/>
        <v>378.61999999999995</v>
      </c>
      <c r="O35" s="2">
        <v>0</v>
      </c>
    </row>
    <row r="36" spans="1:15" ht="12.75">
      <c r="A36" s="6">
        <v>537</v>
      </c>
      <c r="B36" s="1" t="s">
        <v>53</v>
      </c>
      <c r="C36" s="2">
        <v>80</v>
      </c>
      <c r="D36" s="2">
        <v>6</v>
      </c>
      <c r="E36" s="2">
        <v>7</v>
      </c>
      <c r="F36" s="2">
        <v>0</v>
      </c>
      <c r="G36" s="2">
        <v>47</v>
      </c>
      <c r="H36" s="2">
        <v>11</v>
      </c>
      <c r="I36" s="2">
        <v>4</v>
      </c>
      <c r="J36" s="2">
        <v>0</v>
      </c>
      <c r="K36" s="2">
        <v>0</v>
      </c>
      <c r="L36" s="2">
        <f t="shared" si="0"/>
        <v>155</v>
      </c>
      <c r="M36" s="2">
        <v>0</v>
      </c>
      <c r="N36" s="2">
        <f t="shared" si="1"/>
        <v>155</v>
      </c>
      <c r="O36" s="2">
        <v>0</v>
      </c>
    </row>
    <row r="37" spans="1:15" ht="12.75">
      <c r="A37" s="6">
        <v>511</v>
      </c>
      <c r="B37" s="1" t="s">
        <v>55</v>
      </c>
      <c r="C37" s="2">
        <v>115.56</v>
      </c>
      <c r="D37" s="2">
        <v>78</v>
      </c>
      <c r="E37" s="2">
        <v>7.35</v>
      </c>
      <c r="F37" s="2">
        <v>0.17</v>
      </c>
      <c r="G37" s="2">
        <v>0</v>
      </c>
      <c r="H37" s="2">
        <v>13.25</v>
      </c>
      <c r="I37" s="2">
        <v>8.07</v>
      </c>
      <c r="J37" s="2">
        <v>3.5</v>
      </c>
      <c r="K37" s="2">
        <v>0</v>
      </c>
      <c r="L37" s="2">
        <f t="shared" si="0"/>
        <v>225.89999999999998</v>
      </c>
      <c r="M37" s="2">
        <v>8.8</v>
      </c>
      <c r="N37" s="2">
        <f t="shared" si="1"/>
        <v>234.7</v>
      </c>
      <c r="O37" s="2">
        <v>78</v>
      </c>
    </row>
    <row r="38" spans="1:15" ht="12.75">
      <c r="A38" s="6">
        <v>518</v>
      </c>
      <c r="B38" s="1" t="s">
        <v>56</v>
      </c>
      <c r="C38" s="2">
        <v>37.89</v>
      </c>
      <c r="D38" s="2">
        <v>10</v>
      </c>
      <c r="E38" s="2">
        <v>6.9</v>
      </c>
      <c r="F38" s="2">
        <v>3.75</v>
      </c>
      <c r="G38" s="2">
        <v>0</v>
      </c>
      <c r="H38" s="2">
        <v>9.86</v>
      </c>
      <c r="I38" s="2">
        <v>5</v>
      </c>
      <c r="J38" s="2">
        <v>0.75</v>
      </c>
      <c r="K38" s="2">
        <v>25.35</v>
      </c>
      <c r="L38" s="2">
        <f t="shared" si="0"/>
        <v>99.5</v>
      </c>
      <c r="M38" s="2">
        <v>7.27</v>
      </c>
      <c r="N38" s="2">
        <f t="shared" si="1"/>
        <v>106.77</v>
      </c>
      <c r="O38" s="2">
        <v>0</v>
      </c>
    </row>
    <row r="39" spans="1:15" ht="12.75">
      <c r="A39" s="6">
        <v>506</v>
      </c>
      <c r="B39" s="1" t="s">
        <v>57</v>
      </c>
      <c r="C39" s="2">
        <v>95.46</v>
      </c>
      <c r="D39" s="2">
        <v>12.62</v>
      </c>
      <c r="E39" s="2">
        <v>7.85</v>
      </c>
      <c r="F39" s="2">
        <v>11.7</v>
      </c>
      <c r="G39" s="2">
        <v>0</v>
      </c>
      <c r="H39" s="2">
        <v>12.52</v>
      </c>
      <c r="I39" s="2">
        <v>4.21</v>
      </c>
      <c r="J39" s="2">
        <v>0.13</v>
      </c>
      <c r="K39" s="2">
        <v>0</v>
      </c>
      <c r="L39" s="2">
        <f t="shared" si="0"/>
        <v>144.49</v>
      </c>
      <c r="M39" s="2">
        <v>0</v>
      </c>
      <c r="N39" s="2">
        <f t="shared" si="1"/>
        <v>144.49</v>
      </c>
      <c r="O39" s="2">
        <v>81.5</v>
      </c>
    </row>
    <row r="40" spans="1:15" ht="12.75">
      <c r="A40" s="6">
        <v>531</v>
      </c>
      <c r="B40" s="1" t="s">
        <v>58</v>
      </c>
      <c r="C40" s="2">
        <v>22.65</v>
      </c>
      <c r="D40" s="2">
        <v>4.2</v>
      </c>
      <c r="E40" s="2">
        <v>3.5</v>
      </c>
      <c r="F40" s="2">
        <v>2</v>
      </c>
      <c r="G40" s="2">
        <v>2</v>
      </c>
      <c r="H40" s="2">
        <v>10</v>
      </c>
      <c r="I40" s="2">
        <v>1.95</v>
      </c>
      <c r="J40" s="2">
        <v>4</v>
      </c>
      <c r="K40" s="2">
        <v>112.7</v>
      </c>
      <c r="L40" s="2">
        <f t="shared" si="0"/>
        <v>163</v>
      </c>
      <c r="M40" s="2">
        <v>2</v>
      </c>
      <c r="N40" s="2">
        <f t="shared" si="1"/>
        <v>165</v>
      </c>
      <c r="O40" s="2">
        <v>50.9</v>
      </c>
    </row>
    <row r="41" spans="1:15" ht="12.75">
      <c r="A41" s="6">
        <v>510</v>
      </c>
      <c r="B41" s="1" t="s">
        <v>59</v>
      </c>
      <c r="C41" s="2">
        <v>29.12</v>
      </c>
      <c r="D41" s="2">
        <v>11.91</v>
      </c>
      <c r="E41" s="2">
        <v>14.92</v>
      </c>
      <c r="F41" s="2">
        <v>0</v>
      </c>
      <c r="G41" s="2">
        <v>0</v>
      </c>
      <c r="H41" s="2">
        <v>23.31</v>
      </c>
      <c r="I41" s="2">
        <v>4.13</v>
      </c>
      <c r="J41" s="2">
        <v>5.18</v>
      </c>
      <c r="K41" s="2">
        <v>0</v>
      </c>
      <c r="L41" s="2">
        <f t="shared" si="0"/>
        <v>88.57</v>
      </c>
      <c r="M41" s="2">
        <v>0</v>
      </c>
      <c r="N41" s="2">
        <f t="shared" si="1"/>
        <v>88.57</v>
      </c>
      <c r="O41" s="2">
        <v>35.1</v>
      </c>
    </row>
    <row r="42" spans="1:15" ht="12.75">
      <c r="A42" s="6">
        <v>533</v>
      </c>
      <c r="B42" s="1" t="s">
        <v>60</v>
      </c>
      <c r="C42" s="2">
        <v>11.04</v>
      </c>
      <c r="D42" s="2">
        <v>24</v>
      </c>
      <c r="E42" s="2">
        <v>5.95</v>
      </c>
      <c r="F42" s="2">
        <v>0</v>
      </c>
      <c r="G42" s="2">
        <v>72</v>
      </c>
      <c r="H42" s="2">
        <v>11.203</v>
      </c>
      <c r="I42" s="2">
        <v>4</v>
      </c>
      <c r="J42" s="2">
        <v>10</v>
      </c>
      <c r="K42" s="2">
        <v>0</v>
      </c>
      <c r="L42" s="2">
        <f t="shared" si="0"/>
        <v>138.193</v>
      </c>
      <c r="M42" s="2">
        <v>51.807</v>
      </c>
      <c r="N42" s="2">
        <f t="shared" si="1"/>
        <v>190</v>
      </c>
      <c r="O42" s="2">
        <v>50</v>
      </c>
    </row>
    <row r="43" spans="1:15" ht="12.75">
      <c r="A43" s="6">
        <v>522</v>
      </c>
      <c r="B43" s="1" t="s">
        <v>61</v>
      </c>
      <c r="C43" s="2">
        <v>38.29</v>
      </c>
      <c r="D43" s="2">
        <v>10.6</v>
      </c>
      <c r="E43" s="2">
        <v>10.1</v>
      </c>
      <c r="F43" s="2">
        <v>5</v>
      </c>
      <c r="G43" s="2">
        <v>1.09</v>
      </c>
      <c r="H43" s="2">
        <v>19.41</v>
      </c>
      <c r="I43" s="2">
        <v>16.12</v>
      </c>
      <c r="J43" s="2">
        <v>7.22</v>
      </c>
      <c r="K43" s="2">
        <v>128.99</v>
      </c>
      <c r="L43" s="2">
        <f t="shared" si="0"/>
        <v>236.82</v>
      </c>
      <c r="M43" s="2">
        <v>192.04</v>
      </c>
      <c r="N43" s="2">
        <f t="shared" si="1"/>
        <v>428.86</v>
      </c>
      <c r="O43" s="2">
        <v>151</v>
      </c>
    </row>
    <row r="44" spans="1:15" ht="12.75">
      <c r="A44" s="6">
        <v>534</v>
      </c>
      <c r="B44" s="1" t="s">
        <v>62</v>
      </c>
      <c r="C44" s="2">
        <v>25</v>
      </c>
      <c r="D44" s="2">
        <v>0</v>
      </c>
      <c r="E44" s="2">
        <v>6</v>
      </c>
      <c r="F44" s="2">
        <v>15</v>
      </c>
      <c r="G44" s="2">
        <v>2</v>
      </c>
      <c r="H44" s="2">
        <v>9</v>
      </c>
      <c r="I44" s="2">
        <v>3</v>
      </c>
      <c r="J44" s="2">
        <v>10</v>
      </c>
      <c r="K44" s="2">
        <v>0</v>
      </c>
      <c r="L44" s="2">
        <f t="shared" si="0"/>
        <v>70</v>
      </c>
      <c r="M44" s="2">
        <v>99</v>
      </c>
      <c r="N44" s="2">
        <f t="shared" si="1"/>
        <v>169</v>
      </c>
      <c r="O44" s="2">
        <v>28</v>
      </c>
    </row>
    <row r="45" spans="1:15" ht="12.75">
      <c r="A45" s="6">
        <v>504</v>
      </c>
      <c r="B45" s="1" t="s">
        <v>67</v>
      </c>
      <c r="C45" s="2">
        <v>28.38</v>
      </c>
      <c r="D45" s="2">
        <v>12.57</v>
      </c>
      <c r="E45" s="2">
        <v>10.51</v>
      </c>
      <c r="F45" s="2">
        <v>0</v>
      </c>
      <c r="G45" s="2">
        <v>0</v>
      </c>
      <c r="H45" s="2">
        <v>37.36</v>
      </c>
      <c r="I45" s="2">
        <v>9.2</v>
      </c>
      <c r="J45" s="2">
        <v>1</v>
      </c>
      <c r="K45" s="2">
        <v>3.75</v>
      </c>
      <c r="L45" s="2">
        <f t="shared" si="0"/>
        <v>102.77</v>
      </c>
      <c r="M45" s="2">
        <v>0</v>
      </c>
      <c r="N45" s="2">
        <f t="shared" si="1"/>
        <v>102.77</v>
      </c>
      <c r="O45" s="2">
        <v>55</v>
      </c>
    </row>
    <row r="46" spans="1:15" ht="12.75">
      <c r="A46" s="6">
        <v>516</v>
      </c>
      <c r="B46" s="1" t="s">
        <v>69</v>
      </c>
      <c r="C46" s="2">
        <v>81.09</v>
      </c>
      <c r="D46" s="2">
        <v>13.62</v>
      </c>
      <c r="E46" s="2">
        <v>11.01</v>
      </c>
      <c r="F46" s="2">
        <v>0</v>
      </c>
      <c r="G46" s="2">
        <v>0</v>
      </c>
      <c r="H46" s="2">
        <v>28.37</v>
      </c>
      <c r="I46" s="2">
        <v>10.27</v>
      </c>
      <c r="J46" s="2">
        <v>36.62</v>
      </c>
      <c r="K46" s="2">
        <v>68.24</v>
      </c>
      <c r="L46" s="2">
        <f t="shared" si="0"/>
        <v>249.22000000000003</v>
      </c>
      <c r="M46" s="2">
        <v>0</v>
      </c>
      <c r="N46" s="2">
        <f t="shared" si="1"/>
        <v>249.22000000000003</v>
      </c>
      <c r="O46" s="2">
        <v>0</v>
      </c>
    </row>
    <row r="47" spans="1:15" ht="12.75">
      <c r="A47" s="6">
        <v>539</v>
      </c>
      <c r="B47" s="1" t="s">
        <v>70</v>
      </c>
      <c r="C47" s="7">
        <v>20.24</v>
      </c>
      <c r="D47" s="7">
        <v>5</v>
      </c>
      <c r="E47" s="7">
        <v>6.08</v>
      </c>
      <c r="F47" s="7">
        <v>0</v>
      </c>
      <c r="G47" s="7">
        <v>14</v>
      </c>
      <c r="H47" s="7">
        <v>11.5</v>
      </c>
      <c r="I47" s="7">
        <v>6</v>
      </c>
      <c r="J47" s="7">
        <v>2</v>
      </c>
      <c r="K47" s="7">
        <v>0</v>
      </c>
      <c r="L47" s="7">
        <f t="shared" si="0"/>
        <v>64.82</v>
      </c>
      <c r="M47" s="7">
        <v>107.67</v>
      </c>
      <c r="N47" s="7">
        <f t="shared" si="1"/>
        <v>172.49</v>
      </c>
      <c r="O47" s="7">
        <v>35</v>
      </c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1" t="s">
        <v>66</v>
      </c>
      <c r="C49" s="2">
        <f aca="true" t="shared" si="2" ref="C49:O49">SUM(C9:C47)</f>
        <v>2287.83</v>
      </c>
      <c r="D49" s="2">
        <f t="shared" si="2"/>
        <v>632.5100000000001</v>
      </c>
      <c r="E49" s="2">
        <f t="shared" si="2"/>
        <v>489.7800000000001</v>
      </c>
      <c r="F49" s="2">
        <f t="shared" si="2"/>
        <v>523.27</v>
      </c>
      <c r="G49" s="2">
        <f t="shared" si="2"/>
        <v>560.5200000000001</v>
      </c>
      <c r="H49" s="2">
        <f t="shared" si="2"/>
        <v>856.9929999999998</v>
      </c>
      <c r="I49" s="2">
        <f t="shared" si="2"/>
        <v>249.62000000000003</v>
      </c>
      <c r="J49" s="2">
        <f t="shared" si="2"/>
        <v>279.29</v>
      </c>
      <c r="K49" s="2">
        <f t="shared" si="2"/>
        <v>763.11</v>
      </c>
      <c r="L49" s="2">
        <f t="shared" si="2"/>
        <v>6642.922999999999</v>
      </c>
      <c r="M49" s="2">
        <f t="shared" si="2"/>
        <v>1819.127</v>
      </c>
      <c r="N49" s="2">
        <f t="shared" si="2"/>
        <v>8462.05</v>
      </c>
      <c r="O49" s="2">
        <f t="shared" si="2"/>
        <v>2152.56</v>
      </c>
    </row>
    <row r="51" ht="12.75">
      <c r="A51" s="1" t="s">
        <v>13</v>
      </c>
    </row>
    <row r="52" ht="12.75">
      <c r="A52" s="1" t="s">
        <v>71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2010-07-14T19:53:12Z</cp:lastPrinted>
  <dcterms:created xsi:type="dcterms:W3CDTF">2012-03-01T21:11:46Z</dcterms:created>
  <dcterms:modified xsi:type="dcterms:W3CDTF">2012-03-01T21:11:46Z</dcterms:modified>
  <cp:category/>
  <cp:version/>
  <cp:contentType/>
  <cp:contentStatus/>
</cp:coreProperties>
</file>