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19452" windowHeight="9432"/>
  </bookViews>
  <sheets>
    <sheet name="IV-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H42" i="1"/>
  <c r="G42" i="1"/>
  <c r="F42" i="1"/>
  <c r="E42" i="1"/>
  <c r="D42" i="1"/>
  <c r="K41" i="1"/>
  <c r="K40" i="1"/>
  <c r="K39" i="1"/>
  <c r="K38" i="1"/>
  <c r="C37" i="1"/>
  <c r="K37" i="1" s="1"/>
  <c r="K36" i="1"/>
  <c r="K35" i="1"/>
  <c r="C34" i="1"/>
  <c r="K34" i="1" s="1"/>
  <c r="K33" i="1"/>
  <c r="K32" i="1"/>
  <c r="K31" i="1"/>
  <c r="K30" i="1"/>
  <c r="K29" i="1"/>
  <c r="K28" i="1"/>
  <c r="C27" i="1"/>
  <c r="K27" i="1" s="1"/>
  <c r="K26" i="1"/>
  <c r="C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I5" i="1"/>
  <c r="I42" i="1" s="1"/>
  <c r="C5" i="1"/>
  <c r="K5" i="1" s="1"/>
  <c r="C4" i="1"/>
  <c r="K4" i="1" s="1"/>
  <c r="K3" i="1"/>
  <c r="K42" i="1" s="1"/>
  <c r="C42" i="1" l="1"/>
</calcChain>
</file>

<file path=xl/sharedStrings.xml><?xml version="1.0" encoding="utf-8"?>
<sst xmlns="http://schemas.openxmlformats.org/spreadsheetml/2006/main" count="54" uniqueCount="54">
  <si>
    <t>Illinois Community College Board
Table IV-11
FISCAL YEAR 2017 AUDITED OPERATING REVENUES* BY SOURCE</t>
  </si>
  <si>
    <t>Dist. 
No.</t>
  </si>
  <si>
    <t>District</t>
  </si>
  <si>
    <t>Local 
Taxes &amp; 
Chgbacks</t>
  </si>
  <si>
    <t>Student 
Tuition</t>
  </si>
  <si>
    <t>Student 
Fees</t>
  </si>
  <si>
    <t>ICCB 
Grants</t>
  </si>
  <si>
    <t>CPPRT**</t>
  </si>
  <si>
    <t>Other 
State</t>
  </si>
  <si>
    <t>Federal</t>
  </si>
  <si>
    <t>Other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</si>
  <si>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</si>
  <si>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</si>
  <si>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</si>
  <si>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</si>
  <si>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</si>
  <si>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</si>
  <si>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</si>
  <si>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</si>
  <si>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</si>
  <si>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</si>
  <si>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</si>
  <si>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</si>
  <si>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</si>
  <si>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</si>
  <si>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</si>
  <si>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</si>
  <si>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</si>
  <si>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</si>
  <si>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</si>
  <si>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</si>
  <si>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</si>
  <si>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</si>
  <si>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</si>
  <si>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</si>
  <si>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</si>
  <si>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</si>
  <si>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</si>
  <si>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</si>
  <si>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</si>
  <si>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</si>
  <si>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</si>
  <si>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</si>
  <si>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</si>
  <si>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</si>
  <si>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</si>
  <si>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</si>
  <si>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</si>
  <si>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</si>
  <si>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</si>
  <si>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</si>
  <si>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n/a</t>
  </si>
  <si>
    <t>STATE TOTALS</t>
  </si>
  <si>
    <t>*Revenues received in the Education and Operations &amp; Maintenance Funds
**Corporate Personal Property Replacement Tax Revenue
SOURCE OF DATA:  College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</si>
</sst>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3" fillId="0" borderId="0" xfId="0" applyFont="1"/>
    <xf numFmtId="3" fontId="2" fillId="3" borderId="4" xfId="1" applyNumberFormat="1" applyFont="1" applyFill="1" applyBorder="1" applyAlignment="1">
      <alignment horizontal="left" wrapText="1"/>
    </xf>
    <xf numFmtId="3" fontId="2" fillId="3" borderId="0" xfId="1" applyNumberFormat="1" applyFont="1" applyFill="1" applyBorder="1" applyAlignment="1">
      <alignment horizontal="left" wrapText="1"/>
    </xf>
    <xf numFmtId="3" fontId="2" fillId="3" borderId="0" xfId="1" applyNumberFormat="1" applyFont="1" applyFill="1" applyBorder="1" applyAlignment="1">
      <alignment horizontal="right" wrapText="1"/>
    </xf>
    <xf numFmtId="3" fontId="2" fillId="3" borderId="5" xfId="1" applyNumberFormat="1" applyFont="1" applyFill="1" applyBorder="1" applyAlignment="1">
      <alignment horizontal="right" wrapText="1"/>
    </xf>
    <xf numFmtId="0" fontId="1" fillId="3" borderId="4" xfId="1" applyFont="1" applyFill="1" applyBorder="1" applyAlignment="1">
      <alignment horizontal="left"/>
    </xf>
    <xf numFmtId="0" fontId="1" fillId="3" borderId="0" xfId="1" applyFont="1" applyFill="1" applyBorder="1" applyAlignment="1"/>
    <xf numFmtId="5" fontId="1" fillId="4" borderId="0" xfId="1" applyNumberFormat="1" applyFont="1" applyFill="1" applyBorder="1" applyAlignment="1"/>
    <xf numFmtId="164" fontId="1" fillId="4" borderId="5" xfId="2" applyNumberFormat="1" applyFont="1" applyFill="1" applyBorder="1"/>
    <xf numFmtId="3" fontId="1" fillId="3" borderId="0" xfId="1" applyNumberFormat="1" applyFont="1" applyFill="1" applyBorder="1" applyAlignment="1"/>
    <xf numFmtId="0" fontId="1" fillId="3" borderId="6" xfId="1" applyFont="1" applyFill="1" applyBorder="1" applyAlignment="1">
      <alignment horizontal="left"/>
    </xf>
    <xf numFmtId="0" fontId="1" fillId="3" borderId="7" xfId="1" applyFont="1" applyFill="1" applyBorder="1" applyAlignment="1"/>
    <xf numFmtId="5" fontId="1" fillId="4" borderId="7" xfId="1" applyNumberFormat="1" applyFont="1" applyFill="1" applyBorder="1" applyAlignment="1"/>
    <xf numFmtId="164" fontId="1" fillId="4" borderId="8" xfId="2" applyNumberFormat="1" applyFont="1" applyFill="1" applyBorder="1"/>
    <xf numFmtId="0" fontId="4" fillId="3" borderId="4" xfId="1" applyFont="1" applyFill="1" applyBorder="1" applyAlignment="1"/>
    <xf numFmtId="5" fontId="2" fillId="3" borderId="0" xfId="1" applyNumberFormat="1" applyFont="1" applyFill="1" applyBorder="1" applyAlignment="1"/>
    <xf numFmtId="164" fontId="2" fillId="3" borderId="0" xfId="2" applyNumberFormat="1" applyFont="1" applyFill="1" applyBorder="1"/>
    <xf numFmtId="164" fontId="2" fillId="3" borderId="5" xfId="2" applyNumberFormat="1" applyFont="1" applyFill="1" applyBorder="1"/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>
      <alignment wrapText="1"/>
    </xf>
    <xf numFmtId="0" fontId="1" fillId="2" borderId="8" xfId="1" applyFont="1" applyFill="1" applyBorder="1" applyAlignment="1">
      <alignment wrapText="1"/>
    </xf>
  </cellXfs>
  <cellStyles count="3">
    <cellStyle name="Comma0 3" xfId="2"/>
    <cellStyle name="Normal" xfId="0" builtinId="0"/>
    <cellStyle name="Normal 4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"/>
      <fill>
        <patternFill patternType="none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9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9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#,##0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9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" displayName="Table3" ref="A2:K42" totalsRowShown="0" headerRowDxfId="12" dataDxfId="11" headerRowCellStyle="Normal 4" dataCellStyle="Normal 4">
  <autoFilter ref="A2:K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ist. _x000a_No." dataDxfId="10" dataCellStyle="Normal 4"/>
    <tableColumn id="2" name="District" dataDxfId="9" dataCellStyle="Normal 4"/>
    <tableColumn id="3" name="Local _x000a_Taxes &amp; _x000a_Chgbacks" dataDxfId="8" dataCellStyle="Normal 4"/>
    <tableColumn id="4" name="Student _x000a_Tuition" dataDxfId="7" dataCellStyle="Normal 4"/>
    <tableColumn id="5" name="Student _x000a_Fees" dataDxfId="6" dataCellStyle="Normal 4"/>
    <tableColumn id="6" name="ICCB _x000a_Grants" dataDxfId="5" dataCellStyle="Normal 4"/>
    <tableColumn id="7" name="CPPRT**" dataDxfId="4" dataCellStyle="Normal 4"/>
    <tableColumn id="8" name="Other _x000a_State" dataDxfId="3" dataCellStyle="Normal 4"/>
    <tableColumn id="9" name="Federal" dataDxfId="2" dataCellStyle="Normal 4"/>
    <tableColumn id="10" name="Other" dataDxfId="1" dataCellStyle="Normal 4"/>
    <tableColumn id="11" name="Total" dataDxfId="0" dataCellStyle="Comma0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3"/>
  <sheetViews>
    <sheetView tabSelected="1" zoomScale="85" zoomScaleNormal="85" workbookViewId="0">
      <selection activeCell="M10" sqref="M10"/>
    </sheetView>
  </sheetViews>
  <sheetFormatPr defaultRowHeight="13.2" x14ac:dyDescent="0.25"/>
  <cols>
    <col min="1" max="1" width="9" style="4" bestFit="1" customWidth="1"/>
    <col min="2" max="2" width="15" style="4" customWidth="1"/>
    <col min="3" max="3" width="13.6640625" style="4" customWidth="1"/>
    <col min="4" max="4" width="15" style="4" customWidth="1"/>
    <col min="5" max="5" width="14.33203125" style="4" customWidth="1"/>
    <col min="6" max="6" width="12.109375" style="4" customWidth="1"/>
    <col min="7" max="7" width="12.88671875" style="4" customWidth="1"/>
    <col min="8" max="8" width="13" style="4" customWidth="1"/>
    <col min="9" max="9" width="11" style="4" bestFit="1" customWidth="1"/>
    <col min="10" max="10" width="12.109375" style="4" customWidth="1"/>
    <col min="11" max="11" width="15.33203125" style="4" customWidth="1"/>
    <col min="12" max="16384" width="8.88671875" style="4"/>
  </cols>
  <sheetData>
    <row r="1" spans="1:11" ht="5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39.6" x14ac:dyDescent="0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</row>
    <row r="3" spans="1:11" ht="20.399999999999999" customHeight="1" x14ac:dyDescent="0.25">
      <c r="A3" s="9">
        <v>501</v>
      </c>
      <c r="B3" s="10" t="s">
        <v>12</v>
      </c>
      <c r="C3" s="11">
        <v>4565427</v>
      </c>
      <c r="D3" s="11">
        <v>10811825</v>
      </c>
      <c r="E3" s="11">
        <v>2270349</v>
      </c>
      <c r="F3" s="11">
        <v>8618777</v>
      </c>
      <c r="G3" s="11">
        <v>540128</v>
      </c>
      <c r="H3" s="11">
        <v>18278</v>
      </c>
      <c r="I3" s="11">
        <v>0</v>
      </c>
      <c r="J3" s="11">
        <v>291910</v>
      </c>
      <c r="K3" s="12">
        <f>SUM(C3:J3)</f>
        <v>27116694</v>
      </c>
    </row>
    <row r="4" spans="1:11" x14ac:dyDescent="0.25">
      <c r="A4" s="9">
        <v>502</v>
      </c>
      <c r="B4" s="10" t="s">
        <v>13</v>
      </c>
      <c r="C4" s="11">
        <f>81321424+115129</f>
        <v>81436553</v>
      </c>
      <c r="D4" s="11">
        <v>69133710</v>
      </c>
      <c r="E4" s="11">
        <v>5417350</v>
      </c>
      <c r="F4" s="11">
        <v>15371450</v>
      </c>
      <c r="G4" s="11">
        <v>1679128</v>
      </c>
      <c r="H4" s="11">
        <v>101940</v>
      </c>
      <c r="I4" s="11">
        <v>0</v>
      </c>
      <c r="J4" s="11">
        <v>2585398</v>
      </c>
      <c r="K4" s="12">
        <f t="shared" ref="K4:K41" si="0">SUM(C4:J4)</f>
        <v>175725529</v>
      </c>
    </row>
    <row r="5" spans="1:11" x14ac:dyDescent="0.25">
      <c r="A5" s="9">
        <v>503</v>
      </c>
      <c r="B5" s="10" t="s">
        <v>14</v>
      </c>
      <c r="C5" s="11">
        <f>10676850+3291</f>
        <v>10680141</v>
      </c>
      <c r="D5" s="11">
        <v>14670685</v>
      </c>
      <c r="E5" s="11">
        <v>1437754</v>
      </c>
      <c r="F5" s="11">
        <v>8773606</v>
      </c>
      <c r="G5" s="11">
        <v>1480910</v>
      </c>
      <c r="H5" s="11">
        <v>21634</v>
      </c>
      <c r="I5" s="11">
        <f>28220+10014</f>
        <v>38234</v>
      </c>
      <c r="J5" s="11">
        <v>870355</v>
      </c>
      <c r="K5" s="12">
        <f t="shared" si="0"/>
        <v>37973319</v>
      </c>
    </row>
    <row r="6" spans="1:11" x14ac:dyDescent="0.25">
      <c r="A6" s="9">
        <v>504</v>
      </c>
      <c r="B6" s="10" t="s">
        <v>15</v>
      </c>
      <c r="C6" s="11">
        <v>22472460.09</v>
      </c>
      <c r="D6" s="11">
        <v>24976451.379999999</v>
      </c>
      <c r="E6" s="11">
        <v>370632.57</v>
      </c>
      <c r="F6" s="11">
        <v>2350201</v>
      </c>
      <c r="G6" s="11">
        <v>2170567.04</v>
      </c>
      <c r="H6" s="11">
        <v>0</v>
      </c>
      <c r="I6" s="11">
        <v>960</v>
      </c>
      <c r="J6" s="11">
        <v>683722.95</v>
      </c>
      <c r="K6" s="12">
        <f t="shared" si="0"/>
        <v>53024995.030000001</v>
      </c>
    </row>
    <row r="7" spans="1:11" x14ac:dyDescent="0.25">
      <c r="A7" s="9">
        <v>505</v>
      </c>
      <c r="B7" s="10" t="s">
        <v>16</v>
      </c>
      <c r="C7" s="11">
        <v>18449278</v>
      </c>
      <c r="D7" s="11">
        <v>25467977</v>
      </c>
      <c r="E7" s="11">
        <v>3828713</v>
      </c>
      <c r="F7" s="11">
        <v>4670050</v>
      </c>
      <c r="G7" s="11">
        <v>2384389</v>
      </c>
      <c r="H7" s="11">
        <v>1081319</v>
      </c>
      <c r="I7" s="11">
        <v>90373</v>
      </c>
      <c r="J7" s="11">
        <v>1630214</v>
      </c>
      <c r="K7" s="12">
        <f t="shared" si="0"/>
        <v>57602313</v>
      </c>
    </row>
    <row r="8" spans="1:11" x14ac:dyDescent="0.25">
      <c r="A8" s="9">
        <v>506</v>
      </c>
      <c r="B8" s="10" t="s">
        <v>17</v>
      </c>
      <c r="C8" s="11">
        <v>4684421</v>
      </c>
      <c r="D8" s="11">
        <v>4183210</v>
      </c>
      <c r="E8" s="11">
        <v>474604</v>
      </c>
      <c r="F8" s="11">
        <v>2399531</v>
      </c>
      <c r="G8" s="11">
        <v>502533</v>
      </c>
      <c r="H8" s="11">
        <v>0</v>
      </c>
      <c r="I8" s="11">
        <v>4864</v>
      </c>
      <c r="J8" s="11">
        <v>242857</v>
      </c>
      <c r="K8" s="12">
        <f t="shared" si="0"/>
        <v>12492020</v>
      </c>
    </row>
    <row r="9" spans="1:11" x14ac:dyDescent="0.25">
      <c r="A9" s="9">
        <v>507</v>
      </c>
      <c r="B9" s="10" t="s">
        <v>18</v>
      </c>
      <c r="C9" s="11">
        <v>4492137</v>
      </c>
      <c r="D9" s="11">
        <v>5047363</v>
      </c>
      <c r="E9" s="11">
        <v>1545672</v>
      </c>
      <c r="F9" s="11">
        <v>3846693</v>
      </c>
      <c r="G9" s="11">
        <v>622143</v>
      </c>
      <c r="H9" s="11">
        <v>0</v>
      </c>
      <c r="I9" s="11">
        <v>5967</v>
      </c>
      <c r="J9" s="11">
        <v>303136</v>
      </c>
      <c r="K9" s="12">
        <f t="shared" si="0"/>
        <v>15863111</v>
      </c>
    </row>
    <row r="10" spans="1:11" x14ac:dyDescent="0.25">
      <c r="A10" s="9">
        <v>508</v>
      </c>
      <c r="B10" s="10" t="s">
        <v>19</v>
      </c>
      <c r="C10" s="11">
        <v>95923359</v>
      </c>
      <c r="D10" s="11">
        <v>98496410</v>
      </c>
      <c r="E10" s="11">
        <v>26200</v>
      </c>
      <c r="F10" s="11">
        <v>53849327</v>
      </c>
      <c r="G10" s="11">
        <v>16422533</v>
      </c>
      <c r="H10" s="11">
        <v>2314</v>
      </c>
      <c r="I10" s="11">
        <v>402859</v>
      </c>
      <c r="J10" s="11">
        <v>2962259</v>
      </c>
      <c r="K10" s="12">
        <f t="shared" si="0"/>
        <v>268085261</v>
      </c>
    </row>
    <row r="11" spans="1:11" x14ac:dyDescent="0.25">
      <c r="A11" s="9">
        <v>509</v>
      </c>
      <c r="B11" s="10" t="s">
        <v>20</v>
      </c>
      <c r="C11" s="11">
        <v>44528690</v>
      </c>
      <c r="D11" s="11">
        <v>20490401</v>
      </c>
      <c r="E11" s="11">
        <v>3811427</v>
      </c>
      <c r="F11" s="11">
        <v>5713131</v>
      </c>
      <c r="G11" s="11">
        <v>612836</v>
      </c>
      <c r="H11" s="11">
        <v>0</v>
      </c>
      <c r="I11" s="11">
        <v>0</v>
      </c>
      <c r="J11" s="11">
        <v>1951624</v>
      </c>
      <c r="K11" s="12">
        <f t="shared" si="0"/>
        <v>77108109</v>
      </c>
    </row>
    <row r="12" spans="1:11" x14ac:dyDescent="0.25">
      <c r="A12" s="9">
        <v>510</v>
      </c>
      <c r="B12" s="10" t="s">
        <v>21</v>
      </c>
      <c r="C12" s="11">
        <v>12537210</v>
      </c>
      <c r="D12" s="11">
        <v>10253976</v>
      </c>
      <c r="E12" s="11">
        <v>1211920</v>
      </c>
      <c r="F12" s="11">
        <v>5693274</v>
      </c>
      <c r="G12" s="11">
        <v>607134</v>
      </c>
      <c r="H12" s="11">
        <v>49371</v>
      </c>
      <c r="I12" s="11">
        <v>15676</v>
      </c>
      <c r="J12" s="11">
        <v>207961</v>
      </c>
      <c r="K12" s="12">
        <f t="shared" si="0"/>
        <v>30576522</v>
      </c>
    </row>
    <row r="13" spans="1:11" x14ac:dyDescent="0.25">
      <c r="A13" s="9">
        <v>511</v>
      </c>
      <c r="B13" s="10" t="s">
        <v>22</v>
      </c>
      <c r="C13" s="11">
        <v>14513106</v>
      </c>
      <c r="D13" s="11">
        <v>15355824</v>
      </c>
      <c r="E13" s="11">
        <v>2437318</v>
      </c>
      <c r="F13" s="11">
        <v>9267054</v>
      </c>
      <c r="G13" s="11">
        <v>1677553</v>
      </c>
      <c r="H13" s="11">
        <v>0</v>
      </c>
      <c r="I13" s="11">
        <v>0</v>
      </c>
      <c r="J13" s="11">
        <v>974673</v>
      </c>
      <c r="K13" s="12">
        <f t="shared" si="0"/>
        <v>44225528</v>
      </c>
    </row>
    <row r="14" spans="1:11" x14ac:dyDescent="0.25">
      <c r="A14" s="9">
        <v>512</v>
      </c>
      <c r="B14" s="10" t="s">
        <v>23</v>
      </c>
      <c r="C14" s="11">
        <v>56733836</v>
      </c>
      <c r="D14" s="11">
        <v>37062583</v>
      </c>
      <c r="E14" s="11">
        <v>9928134</v>
      </c>
      <c r="F14" s="11">
        <v>8418809</v>
      </c>
      <c r="G14" s="11">
        <v>1036684</v>
      </c>
      <c r="H14" s="11">
        <v>0</v>
      </c>
      <c r="I14" s="11">
        <v>29575</v>
      </c>
      <c r="J14" s="11">
        <v>1021299</v>
      </c>
      <c r="K14" s="12">
        <f t="shared" si="0"/>
        <v>114230920</v>
      </c>
    </row>
    <row r="15" spans="1:11" x14ac:dyDescent="0.25">
      <c r="A15" s="9">
        <v>513</v>
      </c>
      <c r="B15" s="10" t="s">
        <v>24</v>
      </c>
      <c r="C15" s="11">
        <v>9326200</v>
      </c>
      <c r="D15" s="11">
        <v>7688690</v>
      </c>
      <c r="E15" s="11">
        <v>850908</v>
      </c>
      <c r="F15" s="11">
        <v>2075793</v>
      </c>
      <c r="G15" s="11">
        <v>1071422</v>
      </c>
      <c r="H15" s="11">
        <v>0</v>
      </c>
      <c r="I15" s="11">
        <v>6299</v>
      </c>
      <c r="J15" s="11">
        <v>576920</v>
      </c>
      <c r="K15" s="12">
        <f t="shared" si="0"/>
        <v>21596232</v>
      </c>
    </row>
    <row r="16" spans="1:11" x14ac:dyDescent="0.25">
      <c r="A16" s="9">
        <v>514</v>
      </c>
      <c r="B16" s="10" t="s">
        <v>25</v>
      </c>
      <c r="C16" s="11">
        <v>20588346</v>
      </c>
      <c r="D16" s="11">
        <v>23021187</v>
      </c>
      <c r="E16" s="11">
        <v>904934</v>
      </c>
      <c r="F16" s="11">
        <v>6465868</v>
      </c>
      <c r="G16" s="11">
        <v>3183139</v>
      </c>
      <c r="H16" s="11">
        <v>0</v>
      </c>
      <c r="I16" s="11">
        <v>0</v>
      </c>
      <c r="J16" s="11">
        <v>1134357</v>
      </c>
      <c r="K16" s="12">
        <f t="shared" si="0"/>
        <v>55297831</v>
      </c>
    </row>
    <row r="17" spans="1:11" x14ac:dyDescent="0.25">
      <c r="A17" s="9">
        <v>515</v>
      </c>
      <c r="B17" s="10" t="s">
        <v>26</v>
      </c>
      <c r="C17" s="11">
        <v>12431080</v>
      </c>
      <c r="D17" s="11">
        <v>11877993</v>
      </c>
      <c r="E17" s="11">
        <v>1260914</v>
      </c>
      <c r="F17" s="11">
        <v>3661204</v>
      </c>
      <c r="G17" s="11">
        <v>521764</v>
      </c>
      <c r="H17" s="11">
        <v>0</v>
      </c>
      <c r="I17" s="11">
        <v>0</v>
      </c>
      <c r="J17" s="11">
        <v>873222</v>
      </c>
      <c r="K17" s="12">
        <f t="shared" si="0"/>
        <v>30626177</v>
      </c>
    </row>
    <row r="18" spans="1:11" x14ac:dyDescent="0.25">
      <c r="A18" s="9">
        <v>516</v>
      </c>
      <c r="B18" s="10" t="s">
        <v>27</v>
      </c>
      <c r="C18" s="11">
        <v>39690722</v>
      </c>
      <c r="D18" s="11">
        <v>19965827</v>
      </c>
      <c r="E18" s="11">
        <v>2520780</v>
      </c>
      <c r="F18" s="11">
        <v>5933795</v>
      </c>
      <c r="G18" s="11">
        <v>1119936</v>
      </c>
      <c r="H18" s="11">
        <v>0</v>
      </c>
      <c r="I18" s="11">
        <v>133006</v>
      </c>
      <c r="J18" s="11">
        <v>2224396</v>
      </c>
      <c r="K18" s="12">
        <f t="shared" si="0"/>
        <v>71588462</v>
      </c>
    </row>
    <row r="19" spans="1:11" x14ac:dyDescent="0.25">
      <c r="A19" s="9">
        <v>517</v>
      </c>
      <c r="B19" s="10" t="s">
        <v>28</v>
      </c>
      <c r="C19" s="11">
        <v>7910562</v>
      </c>
      <c r="D19" s="11">
        <v>12104641</v>
      </c>
      <c r="E19" s="11">
        <v>3309259</v>
      </c>
      <c r="F19" s="11">
        <v>11647978</v>
      </c>
      <c r="G19" s="11">
        <v>474221</v>
      </c>
      <c r="H19" s="11">
        <v>15555030</v>
      </c>
      <c r="I19" s="11">
        <v>0</v>
      </c>
      <c r="J19" s="11">
        <v>2468861</v>
      </c>
      <c r="K19" s="12">
        <f t="shared" si="0"/>
        <v>53470552</v>
      </c>
    </row>
    <row r="20" spans="1:11" x14ac:dyDescent="0.25">
      <c r="A20" s="9">
        <v>518</v>
      </c>
      <c r="B20" s="13" t="s">
        <v>29</v>
      </c>
      <c r="C20" s="11">
        <v>4992165</v>
      </c>
      <c r="D20" s="11">
        <v>6637736</v>
      </c>
      <c r="E20" s="11">
        <v>446988</v>
      </c>
      <c r="F20" s="11">
        <v>2072245</v>
      </c>
      <c r="G20" s="11">
        <v>294012</v>
      </c>
      <c r="H20" s="11">
        <v>0</v>
      </c>
      <c r="I20" s="11">
        <v>0</v>
      </c>
      <c r="J20" s="11">
        <v>275224</v>
      </c>
      <c r="K20" s="12">
        <f t="shared" si="0"/>
        <v>14718370</v>
      </c>
    </row>
    <row r="21" spans="1:11" x14ac:dyDescent="0.25">
      <c r="A21" s="9">
        <v>519</v>
      </c>
      <c r="B21" s="10" t="s">
        <v>30</v>
      </c>
      <c r="C21" s="11">
        <v>5944043</v>
      </c>
      <c r="D21" s="11">
        <v>4675610</v>
      </c>
      <c r="E21" s="11">
        <v>610411</v>
      </c>
      <c r="F21" s="11">
        <v>1864399</v>
      </c>
      <c r="G21" s="11">
        <v>435189</v>
      </c>
      <c r="H21" s="11">
        <v>0</v>
      </c>
      <c r="I21" s="11">
        <v>32900</v>
      </c>
      <c r="J21" s="11">
        <v>1061336</v>
      </c>
      <c r="K21" s="12">
        <f t="shared" si="0"/>
        <v>14623888</v>
      </c>
    </row>
    <row r="22" spans="1:11" x14ac:dyDescent="0.25">
      <c r="A22" s="9">
        <v>520</v>
      </c>
      <c r="B22" s="10" t="s">
        <v>31</v>
      </c>
      <c r="C22" s="11">
        <v>6628383</v>
      </c>
      <c r="D22" s="11">
        <v>8551718</v>
      </c>
      <c r="E22" s="11">
        <v>698283</v>
      </c>
      <c r="F22" s="11">
        <v>7118163</v>
      </c>
      <c r="G22" s="11">
        <v>531676</v>
      </c>
      <c r="H22" s="11">
        <v>61988</v>
      </c>
      <c r="I22" s="11">
        <v>106721</v>
      </c>
      <c r="J22" s="11">
        <v>374917</v>
      </c>
      <c r="K22" s="12">
        <f t="shared" si="0"/>
        <v>24071849</v>
      </c>
    </row>
    <row r="23" spans="1:11" x14ac:dyDescent="0.25">
      <c r="A23" s="9">
        <v>521</v>
      </c>
      <c r="B23" s="10" t="s">
        <v>32</v>
      </c>
      <c r="C23" s="11">
        <v>2377739</v>
      </c>
      <c r="D23" s="11">
        <v>7244996.7400000002</v>
      </c>
      <c r="E23" s="11">
        <v>1495030.75</v>
      </c>
      <c r="F23" s="11">
        <v>7043505</v>
      </c>
      <c r="G23" s="11">
        <v>467210</v>
      </c>
      <c r="H23" s="11">
        <v>0</v>
      </c>
      <c r="I23" s="11">
        <v>0</v>
      </c>
      <c r="J23" s="11">
        <v>815209.67</v>
      </c>
      <c r="K23" s="12">
        <f>SUM(C23:J23)</f>
        <v>19443691.160000004</v>
      </c>
    </row>
    <row r="24" spans="1:11" x14ac:dyDescent="0.25">
      <c r="A24" s="9">
        <v>522</v>
      </c>
      <c r="B24" s="10" t="s">
        <v>33</v>
      </c>
      <c r="C24" s="11">
        <v>19320640</v>
      </c>
      <c r="D24" s="11">
        <v>24798524</v>
      </c>
      <c r="E24" s="11">
        <v>3151987</v>
      </c>
      <c r="F24" s="11">
        <v>16111911</v>
      </c>
      <c r="G24" s="11">
        <v>1505060</v>
      </c>
      <c r="H24" s="11">
        <v>0</v>
      </c>
      <c r="I24" s="11">
        <v>31865</v>
      </c>
      <c r="J24" s="11">
        <v>753804</v>
      </c>
      <c r="K24" s="12">
        <f t="shared" si="0"/>
        <v>65673791</v>
      </c>
    </row>
    <row r="25" spans="1:11" x14ac:dyDescent="0.25">
      <c r="A25" s="9">
        <v>523</v>
      </c>
      <c r="B25" s="10" t="s">
        <v>34</v>
      </c>
      <c r="C25" s="11">
        <v>7063412</v>
      </c>
      <c r="D25" s="11">
        <v>9597136</v>
      </c>
      <c r="E25" s="11">
        <v>1409649</v>
      </c>
      <c r="F25" s="11">
        <v>5920849</v>
      </c>
      <c r="G25" s="11">
        <v>318133</v>
      </c>
      <c r="H25" s="11">
        <v>0</v>
      </c>
      <c r="I25" s="11">
        <v>11505</v>
      </c>
      <c r="J25" s="11">
        <v>436832</v>
      </c>
      <c r="K25" s="12">
        <f t="shared" si="0"/>
        <v>24757516</v>
      </c>
    </row>
    <row r="26" spans="1:11" x14ac:dyDescent="0.25">
      <c r="A26" s="9">
        <v>524</v>
      </c>
      <c r="B26" s="10" t="s">
        <v>35</v>
      </c>
      <c r="C26" s="11">
        <f>27493531+20929</f>
        <v>27514460</v>
      </c>
      <c r="D26" s="11">
        <v>46094360</v>
      </c>
      <c r="E26" s="11">
        <v>4194404</v>
      </c>
      <c r="F26" s="11">
        <v>14199947</v>
      </c>
      <c r="G26" s="11">
        <v>1366575</v>
      </c>
      <c r="H26" s="11">
        <v>0</v>
      </c>
      <c r="I26" s="11">
        <v>0</v>
      </c>
      <c r="J26" s="11">
        <v>2272186</v>
      </c>
      <c r="K26" s="12">
        <f t="shared" si="0"/>
        <v>95641932</v>
      </c>
    </row>
    <row r="27" spans="1:11" x14ac:dyDescent="0.25">
      <c r="A27" s="9">
        <v>525</v>
      </c>
      <c r="B27" s="10" t="s">
        <v>36</v>
      </c>
      <c r="C27" s="11">
        <f>48909880+12869</f>
        <v>48922749</v>
      </c>
      <c r="D27" s="11">
        <v>27529093</v>
      </c>
      <c r="E27" s="11">
        <v>230020</v>
      </c>
      <c r="F27" s="11">
        <v>9210823</v>
      </c>
      <c r="G27" s="11">
        <v>2128848</v>
      </c>
      <c r="H27" s="11">
        <v>0</v>
      </c>
      <c r="I27" s="11">
        <v>1651985</v>
      </c>
      <c r="J27" s="11">
        <v>664569</v>
      </c>
      <c r="K27" s="12">
        <f t="shared" si="0"/>
        <v>90338087</v>
      </c>
    </row>
    <row r="28" spans="1:11" x14ac:dyDescent="0.25">
      <c r="A28" s="9">
        <v>526</v>
      </c>
      <c r="B28" s="10" t="s">
        <v>37</v>
      </c>
      <c r="C28" s="11">
        <v>20872909</v>
      </c>
      <c r="D28" s="11">
        <v>15461775</v>
      </c>
      <c r="E28" s="11">
        <v>1504612</v>
      </c>
      <c r="F28" s="11">
        <v>1769750</v>
      </c>
      <c r="G28" s="11">
        <v>1195786</v>
      </c>
      <c r="H28" s="11">
        <v>0</v>
      </c>
      <c r="I28" s="11">
        <v>13778</v>
      </c>
      <c r="J28" s="11">
        <v>536846</v>
      </c>
      <c r="K28" s="12">
        <f t="shared" si="0"/>
        <v>41355456</v>
      </c>
    </row>
    <row r="29" spans="1:11" x14ac:dyDescent="0.25">
      <c r="A29" s="9">
        <v>527</v>
      </c>
      <c r="B29" s="10" t="s">
        <v>38</v>
      </c>
      <c r="C29" s="11">
        <v>8373898</v>
      </c>
      <c r="D29" s="11">
        <v>7107847</v>
      </c>
      <c r="E29" s="11">
        <v>2727723</v>
      </c>
      <c r="F29" s="11">
        <v>5926442</v>
      </c>
      <c r="G29" s="11">
        <v>1354470</v>
      </c>
      <c r="H29" s="11">
        <v>0</v>
      </c>
      <c r="I29" s="11">
        <v>0</v>
      </c>
      <c r="J29" s="11">
        <v>192239</v>
      </c>
      <c r="K29" s="12">
        <f t="shared" si="0"/>
        <v>25682619</v>
      </c>
    </row>
    <row r="30" spans="1:11" x14ac:dyDescent="0.25">
      <c r="A30" s="9">
        <v>528</v>
      </c>
      <c r="B30" s="10" t="s">
        <v>39</v>
      </c>
      <c r="C30" s="11">
        <v>26452477</v>
      </c>
      <c r="D30" s="11">
        <v>10990966</v>
      </c>
      <c r="E30" s="11">
        <v>2152249</v>
      </c>
      <c r="F30" s="11">
        <v>3536994</v>
      </c>
      <c r="G30" s="11">
        <v>378226</v>
      </c>
      <c r="H30" s="11">
        <v>0</v>
      </c>
      <c r="I30" s="11">
        <v>852</v>
      </c>
      <c r="J30" s="11">
        <v>419965</v>
      </c>
      <c r="K30" s="12">
        <f t="shared" si="0"/>
        <v>43931729</v>
      </c>
    </row>
    <row r="31" spans="1:11" x14ac:dyDescent="0.25">
      <c r="A31" s="9">
        <v>529</v>
      </c>
      <c r="B31" s="10" t="s">
        <v>40</v>
      </c>
      <c r="C31" s="11">
        <v>3588031</v>
      </c>
      <c r="D31" s="11">
        <v>11052779</v>
      </c>
      <c r="E31" s="11">
        <v>2893538</v>
      </c>
      <c r="F31" s="11">
        <v>10368269</v>
      </c>
      <c r="G31" s="11">
        <v>727138</v>
      </c>
      <c r="H31" s="11">
        <v>428571</v>
      </c>
      <c r="I31" s="11">
        <v>0</v>
      </c>
      <c r="J31" s="11">
        <v>446644</v>
      </c>
      <c r="K31" s="12">
        <f t="shared" si="0"/>
        <v>29504970</v>
      </c>
    </row>
    <row r="32" spans="1:11" x14ac:dyDescent="0.25">
      <c r="A32" s="9">
        <v>530</v>
      </c>
      <c r="B32" s="10" t="s">
        <v>41</v>
      </c>
      <c r="C32" s="11">
        <v>6595014</v>
      </c>
      <c r="D32" s="11">
        <v>10506353</v>
      </c>
      <c r="E32" s="11">
        <v>1148499</v>
      </c>
      <c r="F32" s="11">
        <v>8835617</v>
      </c>
      <c r="G32" s="11">
        <v>672560</v>
      </c>
      <c r="H32" s="11">
        <v>16345186</v>
      </c>
      <c r="I32" s="11">
        <v>0</v>
      </c>
      <c r="J32" s="11">
        <v>320081</v>
      </c>
      <c r="K32" s="12">
        <f t="shared" si="0"/>
        <v>44423310</v>
      </c>
    </row>
    <row r="33" spans="1:11" x14ac:dyDescent="0.25">
      <c r="A33" s="9">
        <v>531</v>
      </c>
      <c r="B33" s="10" t="s">
        <v>42</v>
      </c>
      <c r="C33" s="11">
        <v>1854431</v>
      </c>
      <c r="D33" s="11">
        <v>4007710</v>
      </c>
      <c r="E33" s="11">
        <v>542257</v>
      </c>
      <c r="F33" s="11">
        <v>4642746</v>
      </c>
      <c r="G33" s="11">
        <v>533717</v>
      </c>
      <c r="H33" s="11">
        <v>0</v>
      </c>
      <c r="I33" s="11">
        <v>0</v>
      </c>
      <c r="J33" s="11">
        <v>421075</v>
      </c>
      <c r="K33" s="12">
        <f t="shared" si="0"/>
        <v>12001936</v>
      </c>
    </row>
    <row r="34" spans="1:11" x14ac:dyDescent="0.25">
      <c r="A34" s="9">
        <v>532</v>
      </c>
      <c r="B34" s="10" t="s">
        <v>43</v>
      </c>
      <c r="C34" s="11">
        <f>64804596+2192</f>
        <v>64806788</v>
      </c>
      <c r="D34" s="11">
        <v>28012670</v>
      </c>
      <c r="E34" s="11">
        <v>911306</v>
      </c>
      <c r="F34" s="11">
        <v>9232027</v>
      </c>
      <c r="G34" s="11">
        <v>1280857</v>
      </c>
      <c r="H34" s="11">
        <v>0</v>
      </c>
      <c r="I34" s="11">
        <v>0</v>
      </c>
      <c r="J34" s="11">
        <v>930563</v>
      </c>
      <c r="K34" s="12">
        <f t="shared" si="0"/>
        <v>105174211</v>
      </c>
    </row>
    <row r="35" spans="1:11" x14ac:dyDescent="0.25">
      <c r="A35" s="9">
        <v>533</v>
      </c>
      <c r="B35" s="10" t="s">
        <v>44</v>
      </c>
      <c r="C35" s="11">
        <v>2080439</v>
      </c>
      <c r="D35" s="11">
        <v>3375518</v>
      </c>
      <c r="E35" s="11">
        <v>827785</v>
      </c>
      <c r="F35" s="11">
        <v>3922456</v>
      </c>
      <c r="G35" s="11">
        <v>239614</v>
      </c>
      <c r="H35" s="11">
        <v>0</v>
      </c>
      <c r="I35" s="11">
        <v>3252</v>
      </c>
      <c r="J35" s="11">
        <v>5995579</v>
      </c>
      <c r="K35" s="12">
        <f t="shared" si="0"/>
        <v>16444643</v>
      </c>
    </row>
    <row r="36" spans="1:11" x14ac:dyDescent="0.25">
      <c r="A36" s="9">
        <v>534</v>
      </c>
      <c r="B36" s="10" t="s">
        <v>45</v>
      </c>
      <c r="C36" s="11">
        <v>2516234</v>
      </c>
      <c r="D36" s="11">
        <v>4232907</v>
      </c>
      <c r="E36" s="11">
        <v>833885</v>
      </c>
      <c r="F36" s="11">
        <v>1450514</v>
      </c>
      <c r="G36" s="11">
        <v>992263</v>
      </c>
      <c r="H36" s="11">
        <v>0</v>
      </c>
      <c r="I36" s="11">
        <v>3875</v>
      </c>
      <c r="J36" s="11">
        <v>41227</v>
      </c>
      <c r="K36" s="12">
        <f t="shared" si="0"/>
        <v>10070905</v>
      </c>
    </row>
    <row r="37" spans="1:11" x14ac:dyDescent="0.25">
      <c r="A37" s="9">
        <v>535</v>
      </c>
      <c r="B37" s="10" t="s">
        <v>46</v>
      </c>
      <c r="C37" s="11">
        <f>46488055+67082</f>
        <v>46555137</v>
      </c>
      <c r="D37" s="11">
        <v>21040666</v>
      </c>
      <c r="E37" s="11">
        <v>2226509</v>
      </c>
      <c r="F37" s="11">
        <v>5264287</v>
      </c>
      <c r="G37" s="11">
        <v>1191793</v>
      </c>
      <c r="H37" s="11">
        <v>0</v>
      </c>
      <c r="I37" s="11">
        <v>8</v>
      </c>
      <c r="J37" s="11">
        <v>256935</v>
      </c>
      <c r="K37" s="12">
        <f t="shared" si="0"/>
        <v>76535335</v>
      </c>
    </row>
    <row r="38" spans="1:11" x14ac:dyDescent="0.25">
      <c r="A38" s="9">
        <v>536</v>
      </c>
      <c r="B38" s="10" t="s">
        <v>47</v>
      </c>
      <c r="C38" s="11">
        <v>11375866</v>
      </c>
      <c r="D38" s="11">
        <v>8915128</v>
      </c>
      <c r="E38" s="11">
        <v>1303286</v>
      </c>
      <c r="F38" s="11">
        <v>5023352</v>
      </c>
      <c r="G38" s="11">
        <v>1060744</v>
      </c>
      <c r="H38" s="11">
        <v>0</v>
      </c>
      <c r="I38" s="11">
        <v>435835</v>
      </c>
      <c r="J38" s="11">
        <v>15347777</v>
      </c>
      <c r="K38" s="12">
        <f t="shared" si="0"/>
        <v>43461988</v>
      </c>
    </row>
    <row r="39" spans="1:11" x14ac:dyDescent="0.25">
      <c r="A39" s="9">
        <v>537</v>
      </c>
      <c r="B39" s="10" t="s">
        <v>48</v>
      </c>
      <c r="C39" s="11">
        <v>7043154</v>
      </c>
      <c r="D39" s="11">
        <v>6269341</v>
      </c>
      <c r="E39" s="11">
        <v>764969</v>
      </c>
      <c r="F39" s="11">
        <v>2377254</v>
      </c>
      <c r="G39" s="11">
        <v>521859</v>
      </c>
      <c r="H39" s="11">
        <v>0</v>
      </c>
      <c r="I39" s="11">
        <v>0</v>
      </c>
      <c r="J39" s="11">
        <v>1245604</v>
      </c>
      <c r="K39" s="12">
        <f t="shared" si="0"/>
        <v>18222181</v>
      </c>
    </row>
    <row r="40" spans="1:11" x14ac:dyDescent="0.25">
      <c r="A40" s="9">
        <v>539</v>
      </c>
      <c r="B40" s="10" t="s">
        <v>49</v>
      </c>
      <c r="C40" s="11">
        <v>4255919</v>
      </c>
      <c r="D40" s="11">
        <v>6137325</v>
      </c>
      <c r="E40" s="11">
        <v>1582083</v>
      </c>
      <c r="F40" s="11">
        <v>1948723</v>
      </c>
      <c r="G40" s="11">
        <v>543847</v>
      </c>
      <c r="H40" s="11">
        <v>0</v>
      </c>
      <c r="I40" s="11">
        <v>0</v>
      </c>
      <c r="J40" s="11">
        <v>1067829</v>
      </c>
      <c r="K40" s="12">
        <f t="shared" si="0"/>
        <v>15535726</v>
      </c>
    </row>
    <row r="41" spans="1:11" x14ac:dyDescent="0.25">
      <c r="A41" s="14">
        <v>540</v>
      </c>
      <c r="B41" s="15" t="s">
        <v>50</v>
      </c>
      <c r="C41" s="16">
        <v>12338911.439999999</v>
      </c>
      <c r="D41" s="16">
        <v>14860955</v>
      </c>
      <c r="E41" s="16">
        <v>799955</v>
      </c>
      <c r="F41" s="16">
        <v>2817471</v>
      </c>
      <c r="G41" s="16">
        <v>847530.56</v>
      </c>
      <c r="H41" s="16">
        <v>0</v>
      </c>
      <c r="I41" s="16">
        <v>1732</v>
      </c>
      <c r="J41" s="16">
        <v>3200974</v>
      </c>
      <c r="K41" s="17">
        <f t="shared" si="0"/>
        <v>34867529</v>
      </c>
    </row>
    <row r="42" spans="1:11" ht="21.6" customHeight="1" x14ac:dyDescent="0.25">
      <c r="A42" s="18" t="s">
        <v>51</v>
      </c>
      <c r="B42" s="19" t="s">
        <v>52</v>
      </c>
      <c r="C42" s="20">
        <f>SUM(C3:C41)</f>
        <v>802436327.53000009</v>
      </c>
      <c r="D42" s="20">
        <f t="shared" ref="D42:K42" si="1">SUM(D3:D41)</f>
        <v>697709867.12</v>
      </c>
      <c r="E42" s="20">
        <f t="shared" si="1"/>
        <v>74062297.319999993</v>
      </c>
      <c r="F42" s="20">
        <f t="shared" si="1"/>
        <v>289414285</v>
      </c>
      <c r="G42" s="20">
        <f t="shared" si="1"/>
        <v>54694127.600000001</v>
      </c>
      <c r="H42" s="20">
        <f t="shared" si="1"/>
        <v>33665631</v>
      </c>
      <c r="I42" s="20">
        <f t="shared" si="1"/>
        <v>3022121</v>
      </c>
      <c r="J42" s="20">
        <f t="shared" si="1"/>
        <v>58080580.620000005</v>
      </c>
      <c r="K42" s="21">
        <f t="shared" si="1"/>
        <v>2013085237.1900001</v>
      </c>
    </row>
    <row r="43" spans="1:11" ht="67.2" customHeight="1" x14ac:dyDescent="0.25">
      <c r="A43" s="22" t="s">
        <v>53</v>
      </c>
      <c r="B43" s="23"/>
      <c r="C43" s="23"/>
      <c r="D43" s="23"/>
      <c r="E43" s="23"/>
      <c r="F43" s="23"/>
      <c r="G43" s="23"/>
      <c r="H43" s="23"/>
      <c r="I43" s="23"/>
      <c r="J43" s="23"/>
      <c r="K43" s="24"/>
    </row>
  </sheetData>
  <mergeCells count="2">
    <mergeCell ref="A1:K1"/>
    <mergeCell ref="A43:K43"/>
  </mergeCells>
  <printOptions horizontalCentered="1"/>
  <pageMargins left="0.5" right="0.5" top="1" bottom="0.5" header="0.25" footer="0.25"/>
  <pageSetup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2018-11-20T17:16:38Z</dcterms:created>
  <dcterms:modified xsi:type="dcterms:W3CDTF">2018-11-20T17:16:55Z</dcterms:modified>
</cp:coreProperties>
</file>